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점검계획!$A$3:$P$268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B7" i="1" s="1"/>
  <c r="K5" i="1"/>
  <c r="G5" i="1"/>
  <c r="F5" i="1"/>
  <c r="B5" i="1"/>
  <c r="L5" i="1" s="1"/>
  <c r="L4" i="1"/>
  <c r="K4" i="1"/>
  <c r="J4" i="1"/>
  <c r="I4" i="1"/>
  <c r="H4" i="1"/>
  <c r="G4" i="1"/>
  <c r="F4" i="1"/>
  <c r="E4" i="1"/>
  <c r="I5" i="1" l="1"/>
  <c r="E6" i="1"/>
  <c r="E5" i="1"/>
  <c r="J5" i="1"/>
  <c r="J6" i="1"/>
  <c r="J7" i="1"/>
  <c r="F7" i="1"/>
  <c r="K7" i="1"/>
  <c r="E7" i="1"/>
  <c r="L7" i="1"/>
  <c r="I7" i="1"/>
  <c r="G7" i="1"/>
  <c r="B8" i="1"/>
  <c r="H7" i="1"/>
  <c r="F6" i="1"/>
  <c r="L6" i="1"/>
  <c r="H6" i="1"/>
  <c r="K6" i="1"/>
  <c r="G6" i="1"/>
  <c r="I6" i="1"/>
  <c r="H5" i="1"/>
  <c r="B10" i="1" l="1"/>
  <c r="I8" i="1"/>
  <c r="E8" i="1"/>
  <c r="L8" i="1"/>
  <c r="G8" i="1"/>
  <c r="K8" i="1"/>
  <c r="F8" i="1"/>
  <c r="J8" i="1"/>
  <c r="H8" i="1"/>
  <c r="L10" i="1" l="1"/>
  <c r="H10" i="1"/>
  <c r="I10" i="1"/>
  <c r="E10" i="1"/>
  <c r="B11" i="1"/>
  <c r="G10" i="1"/>
  <c r="J10" i="1"/>
  <c r="K10" i="1"/>
  <c r="F10" i="1"/>
  <c r="K11" i="1" l="1"/>
  <c r="G11" i="1"/>
  <c r="J11" i="1"/>
  <c r="E11" i="1"/>
  <c r="F11" i="1"/>
  <c r="I11" i="1"/>
  <c r="B12" i="1"/>
  <c r="H11" i="1"/>
  <c r="L11" i="1"/>
  <c r="J12" i="1" l="1"/>
  <c r="F12" i="1"/>
  <c r="L12" i="1"/>
  <c r="G12" i="1"/>
  <c r="H12" i="1"/>
  <c r="K12" i="1"/>
  <c r="E12" i="1"/>
  <c r="B13" i="1"/>
  <c r="I12" i="1"/>
  <c r="B14" i="1" l="1"/>
  <c r="I13" i="1"/>
  <c r="E13" i="1"/>
  <c r="H13" i="1"/>
  <c r="L13" i="1"/>
  <c r="G13" i="1"/>
  <c r="K13" i="1"/>
  <c r="F13" i="1"/>
  <c r="J13" i="1"/>
  <c r="L14" i="1" l="1"/>
  <c r="H14" i="1"/>
  <c r="J14" i="1"/>
  <c r="E14" i="1"/>
  <c r="F14" i="1"/>
  <c r="I14" i="1"/>
  <c r="K14" i="1"/>
  <c r="B15" i="1"/>
  <c r="G14" i="1"/>
  <c r="K15" i="1" l="1"/>
  <c r="G15" i="1"/>
  <c r="L15" i="1"/>
  <c r="F15" i="1"/>
  <c r="H15" i="1"/>
  <c r="J15" i="1"/>
  <c r="E15" i="1"/>
  <c r="I15" i="1"/>
  <c r="B16" i="1"/>
  <c r="J16" i="1" l="1"/>
  <c r="F16" i="1"/>
  <c r="B17" i="1"/>
  <c r="H16" i="1"/>
  <c r="I16" i="1"/>
  <c r="L16" i="1"/>
  <c r="G16" i="1"/>
  <c r="K16" i="1"/>
  <c r="E16" i="1"/>
  <c r="B18" i="1" l="1"/>
  <c r="I17" i="1"/>
  <c r="E17" i="1"/>
  <c r="L17" i="1"/>
  <c r="J17" i="1"/>
  <c r="K17" i="1"/>
  <c r="H17" i="1"/>
  <c r="F17" i="1"/>
  <c r="G17" i="1"/>
  <c r="L18" i="1" l="1"/>
  <c r="H18" i="1"/>
  <c r="K18" i="1"/>
  <c r="G18" i="1"/>
  <c r="I18" i="1"/>
  <c r="F18" i="1"/>
  <c r="B19" i="1"/>
  <c r="E18" i="1"/>
  <c r="J18" i="1"/>
  <c r="K19" i="1" l="1"/>
  <c r="G19" i="1"/>
  <c r="J19" i="1"/>
  <c r="F19" i="1"/>
  <c r="H19" i="1"/>
  <c r="I19" i="1"/>
  <c r="B20" i="1"/>
  <c r="E19" i="1"/>
  <c r="L19" i="1"/>
  <c r="J20" i="1" l="1"/>
  <c r="F20" i="1"/>
  <c r="B21" i="1"/>
  <c r="I20" i="1"/>
  <c r="E20" i="1"/>
  <c r="G20" i="1"/>
  <c r="H20" i="1"/>
  <c r="L20" i="1"/>
  <c r="K20" i="1"/>
  <c r="B23" i="1" l="1"/>
  <c r="I21" i="1"/>
  <c r="E21" i="1"/>
  <c r="L21" i="1"/>
  <c r="H21" i="1"/>
  <c r="F21" i="1"/>
  <c r="K21" i="1"/>
  <c r="G21" i="1"/>
  <c r="J21" i="1"/>
  <c r="L23" i="1" l="1"/>
  <c r="H23" i="1"/>
  <c r="K23" i="1"/>
  <c r="G23" i="1"/>
  <c r="B24" i="1"/>
  <c r="E23" i="1"/>
  <c r="F23" i="1"/>
  <c r="J23" i="1"/>
  <c r="I23" i="1"/>
  <c r="K24" i="1" l="1"/>
  <c r="G24" i="1"/>
  <c r="J24" i="1"/>
  <c r="F24" i="1"/>
  <c r="L24" i="1"/>
  <c r="B25" i="1"/>
  <c r="I24" i="1"/>
  <c r="H24" i="1"/>
  <c r="E24" i="1"/>
  <c r="J25" i="1" l="1"/>
  <c r="F25" i="1"/>
  <c r="B26" i="1"/>
  <c r="I25" i="1"/>
  <c r="E25" i="1"/>
  <c r="K25" i="1"/>
  <c r="L25" i="1"/>
  <c r="H25" i="1"/>
  <c r="G25" i="1"/>
  <c r="B27" i="1" l="1"/>
  <c r="I26" i="1"/>
  <c r="E26" i="1"/>
  <c r="L26" i="1"/>
  <c r="H26" i="1"/>
  <c r="J26" i="1"/>
  <c r="K26" i="1"/>
  <c r="G26" i="1"/>
  <c r="F26" i="1"/>
  <c r="L27" i="1" l="1"/>
  <c r="H27" i="1"/>
  <c r="K27" i="1"/>
  <c r="G27" i="1"/>
  <c r="I27" i="1"/>
  <c r="J27" i="1"/>
  <c r="F27" i="1"/>
  <c r="B28" i="1"/>
  <c r="E27" i="1"/>
  <c r="K28" i="1" l="1"/>
  <c r="G28" i="1"/>
  <c r="J28" i="1"/>
  <c r="F28" i="1"/>
  <c r="H28" i="1"/>
  <c r="I28" i="1"/>
  <c r="B29" i="1"/>
  <c r="E28" i="1"/>
  <c r="L28" i="1"/>
  <c r="J29" i="1" l="1"/>
  <c r="F29" i="1"/>
  <c r="B30" i="1"/>
  <c r="I29" i="1"/>
  <c r="E29" i="1"/>
  <c r="G29" i="1"/>
  <c r="L29" i="1"/>
  <c r="K29" i="1"/>
  <c r="H29" i="1"/>
  <c r="B31" i="1" l="1"/>
  <c r="I30" i="1"/>
  <c r="E30" i="1"/>
  <c r="L30" i="1"/>
  <c r="H30" i="1"/>
  <c r="F30" i="1"/>
  <c r="G30" i="1"/>
  <c r="K30" i="1"/>
  <c r="J30" i="1"/>
  <c r="L31" i="1" l="1"/>
  <c r="H31" i="1"/>
  <c r="G31" i="1"/>
  <c r="K31" i="1"/>
  <c r="E31" i="1"/>
  <c r="F31" i="1"/>
  <c r="J31" i="1"/>
  <c r="I31" i="1"/>
</calcChain>
</file>

<file path=xl/sharedStrings.xml><?xml version="1.0" encoding="utf-8"?>
<sst xmlns="http://schemas.openxmlformats.org/spreadsheetml/2006/main" count="334" uniqueCount="128">
  <si>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</si>
  <si>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</si>
  <si>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</si>
  <si>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</si>
  <si>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</si>
  <si>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</si>
  <si>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</si>
  <si>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</si>
  <si>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</si>
  <si>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</si>
  <si>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</si>
  <si>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</si>
  <si>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</si>
  <si>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</si>
  <si>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</si>
  <si>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</si>
  <si>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</si>
  <si>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5,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</si>
  <si>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</si>
  <si>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</si>
  <si>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</si>
  <si>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</si>
  <si>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15,</t>
    <phoneticPr fontId="4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</si>
  <si>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</si>
  <si>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</si>
  <si>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</si>
  <si>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</si>
  <si>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26,</t>
    <phoneticPr fontId="4" type="noConversion"/>
  </si>
  <si>
    <t>23,</t>
    <phoneticPr fontId="4" type="noConversion"/>
  </si>
  <si>
    <t>25,</t>
    <phoneticPr fontId="4" type="noConversion"/>
  </si>
  <si>
    <t>205A</t>
  </si>
  <si>
    <t>205B</t>
  </si>
  <si>
    <t>22,</t>
    <phoneticPr fontId="4" type="noConversion"/>
  </si>
  <si>
    <t>18,</t>
    <phoneticPr fontId="4" type="noConversion"/>
  </si>
  <si>
    <t>율곡관</t>
  </si>
  <si>
    <t>18,20</t>
    <phoneticPr fontId="4" type="noConversion"/>
  </si>
  <si>
    <t>율곡관</t>
    <phoneticPr fontId="4" type="noConversion"/>
  </si>
  <si>
    <t>20,</t>
    <phoneticPr fontId="4" type="noConversion"/>
  </si>
  <si>
    <t>358-1</t>
    <phoneticPr fontId="4" type="noConversion"/>
  </si>
  <si>
    <t>성호관</t>
  </si>
  <si>
    <t>소극장</t>
  </si>
  <si>
    <t>201-1</t>
  </si>
  <si>
    <t>1,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</si>
  <si>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</si>
  <si>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</si>
  <si>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</si>
  <si>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24,</t>
    <phoneticPr fontId="4" type="noConversion"/>
  </si>
  <si>
    <t>317-1</t>
    <phoneticPr fontId="4" type="noConversion"/>
  </si>
  <si>
    <t>원천관</t>
    <phoneticPr fontId="4" type="noConversion"/>
  </si>
  <si>
    <t>534-2</t>
  </si>
  <si>
    <t>서관</t>
  </si>
  <si>
    <t>22,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</si>
  <si>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</si>
  <si>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</si>
  <si>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</si>
  <si>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</si>
  <si>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</si>
  <si>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팔달관</t>
    <phoneticPr fontId="4" type="noConversion"/>
  </si>
  <si>
    <t>18,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</si>
  <si>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</si>
  <si>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</si>
  <si>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</si>
  <si>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</si>
  <si>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</si>
  <si>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</si>
  <si>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</si>
  <si>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</si>
  <si>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</si>
  <si>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</si>
  <si>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</si>
  <si>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</si>
  <si>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산학원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</si>
  <si>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</si>
  <si>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</si>
  <si>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</si>
  <si>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</si>
  <si>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</si>
  <si>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</si>
  <si>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</si>
  <si>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9,19,25,26</t>
    <phoneticPr fontId="4" type="noConversion"/>
  </si>
  <si>
    <t>연암관</t>
    <phoneticPr fontId="4" type="noConversion"/>
  </si>
  <si>
    <t>19,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</si>
  <si>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</si>
  <si>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</si>
  <si>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</si>
  <si>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</si>
  <si>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</si>
  <si>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</si>
  <si>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</si>
  <si>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</si>
  <si>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</si>
  <si>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</si>
  <si>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</si>
  <si>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</si>
  <si>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</si>
  <si>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</si>
  <si>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</si>
  <si>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</si>
  <si>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</si>
  <si>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</si>
  <si>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</si>
  <si>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</si>
  <si>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</si>
  <si>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</si>
  <si>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</si>
  <si>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</si>
  <si>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</si>
  <si>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</si>
  <si>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</si>
  <si>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10,</t>
    <phoneticPr fontId="4" type="noConversion"/>
  </si>
  <si>
    <t>기업지원센터</t>
    <phoneticPr fontId="4" type="noConversion"/>
  </si>
  <si>
    <t>기업지원센터</t>
    <phoneticPr fontId="4" type="noConversion"/>
  </si>
  <si>
    <t>신학생회관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</si>
  <si>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</si>
  <si>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</si>
  <si>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</si>
  <si>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</si>
  <si>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</si>
  <si>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</si>
  <si>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</si>
  <si>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</si>
  <si>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</si>
  <si>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</si>
  <si>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</si>
  <si>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</si>
  <si>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</si>
  <si>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</si>
  <si>
    <t>2021년 멀티미디어미디어 강의실 점검(2월) 및 계획(3월)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</si>
</sst>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1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201</v>
          </cell>
          <cell r="Y7">
            <v>0.35416666666666669</v>
          </cell>
          <cell r="Z7">
            <v>205</v>
          </cell>
          <cell r="AA7">
            <v>0.50347222222222221</v>
          </cell>
          <cell r="AB7">
            <v>43588</v>
          </cell>
          <cell r="AC7" t="str">
            <v>5,</v>
          </cell>
          <cell r="AD7">
            <v>44119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1177</v>
          </cell>
          <cell r="AF8">
            <v>1191</v>
          </cell>
          <cell r="AK8">
            <v>1191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791/807</v>
          </cell>
          <cell r="AK9" t="str">
            <v>779/799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  <cell r="AK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201</v>
          </cell>
          <cell r="Y11">
            <v>0.79861111111111116</v>
          </cell>
          <cell r="Z11">
            <v>215</v>
          </cell>
          <cell r="AA11">
            <v>0.79861111111111116</v>
          </cell>
          <cell r="AB11">
            <v>43684</v>
          </cell>
          <cell r="AC11" t="str">
            <v>15,</v>
          </cell>
          <cell r="AD11">
            <v>44242</v>
          </cell>
          <cell r="AE11">
            <v>532</v>
          </cell>
          <cell r="AF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201</v>
          </cell>
          <cell r="Y14">
            <v>0.3611111111111111</v>
          </cell>
          <cell r="Z14">
            <v>201</v>
          </cell>
          <cell r="AA14">
            <v>0.71527777777777779</v>
          </cell>
          <cell r="AB14">
            <v>42801</v>
          </cell>
          <cell r="AC14" t="str">
            <v>26,</v>
          </cell>
          <cell r="AD14">
            <v>42801</v>
          </cell>
          <cell r="AE14">
            <v>1453</v>
          </cell>
          <cell r="AF14">
            <v>1486</v>
          </cell>
          <cell r="AK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722</v>
          </cell>
          <cell r="AF15">
            <v>722</v>
          </cell>
          <cell r="AK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26</v>
          </cell>
          <cell r="AK16">
            <v>26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47</v>
          </cell>
          <cell r="AK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162</v>
          </cell>
          <cell r="AK18">
            <v>162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223</v>
          </cell>
          <cell r="AA19">
            <v>0.8125</v>
          </cell>
          <cell r="AB19">
            <v>43402</v>
          </cell>
          <cell r="AC19" t="str">
            <v>23,</v>
          </cell>
          <cell r="AD19">
            <v>44153</v>
          </cell>
          <cell r="AE19">
            <v>297</v>
          </cell>
          <cell r="AF19">
            <v>297</v>
          </cell>
          <cell r="AK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2</v>
          </cell>
          <cell r="AK20">
            <v>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702</v>
          </cell>
          <cell r="AF21">
            <v>702</v>
          </cell>
          <cell r="AK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225</v>
          </cell>
          <cell r="AA22">
            <v>0.73749999999999993</v>
          </cell>
          <cell r="AB22">
            <v>44057</v>
          </cell>
          <cell r="AC22" t="str">
            <v>25,</v>
          </cell>
          <cell r="AD22">
            <v>44117</v>
          </cell>
          <cell r="AE22">
            <v>2</v>
          </cell>
          <cell r="AF22">
            <v>3</v>
          </cell>
          <cell r="AK22">
            <v>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58/60</v>
          </cell>
          <cell r="AF23" t="str">
            <v>58/61</v>
          </cell>
          <cell r="AK23" t="str">
            <v>58/61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222</v>
          </cell>
          <cell r="AA24">
            <v>0.79305555555555562</v>
          </cell>
          <cell r="AB24">
            <v>44057</v>
          </cell>
          <cell r="AC24" t="str">
            <v>22,</v>
          </cell>
          <cell r="AD24">
            <v>44249</v>
          </cell>
          <cell r="AE24">
            <v>147</v>
          </cell>
          <cell r="AF24">
            <v>148</v>
          </cell>
          <cell r="AK24">
            <v>148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1046</v>
          </cell>
          <cell r="AK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1463</v>
          </cell>
          <cell r="AK27">
            <v>1463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183/183</v>
          </cell>
          <cell r="AF28" t="str">
            <v>220/217</v>
          </cell>
          <cell r="AK28" t="str">
            <v>220/217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  <cell r="AK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  <cell r="AK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2360</v>
          </cell>
          <cell r="AK31">
            <v>2360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203</v>
          </cell>
          <cell r="Y33">
            <v>0.375</v>
          </cell>
          <cell r="Z33">
            <v>223</v>
          </cell>
          <cell r="AA33">
            <v>0.35416666666666669</v>
          </cell>
          <cell r="AB33">
            <v>43910</v>
          </cell>
          <cell r="AC33" t="str">
            <v>23,</v>
          </cell>
          <cell r="AD33">
            <v>44176</v>
          </cell>
          <cell r="AE33">
            <v>140</v>
          </cell>
          <cell r="AF33">
            <v>147</v>
          </cell>
          <cell r="AK33">
            <v>147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218</v>
          </cell>
          <cell r="AA34">
            <v>0.3611111111111111</v>
          </cell>
          <cell r="AB34">
            <v>43649</v>
          </cell>
          <cell r="AC34" t="str">
            <v>18,</v>
          </cell>
          <cell r="AD34">
            <v>44245</v>
          </cell>
          <cell r="AE34">
            <v>1003</v>
          </cell>
          <cell r="AF34">
            <v>1003</v>
          </cell>
          <cell r="AK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203</v>
          </cell>
          <cell r="Y35">
            <v>0.38888888888888901</v>
          </cell>
          <cell r="Z35">
            <v>215</v>
          </cell>
          <cell r="AA35">
            <v>0.5625</v>
          </cell>
          <cell r="AB35">
            <v>43909</v>
          </cell>
          <cell r="AC35" t="str">
            <v>15,</v>
          </cell>
          <cell r="AD35">
            <v>42881</v>
          </cell>
          <cell r="AE35" t="str">
            <v>0/0/0/57</v>
          </cell>
          <cell r="AF35" t="str">
            <v>0/0/0/138</v>
          </cell>
          <cell r="AK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203</v>
          </cell>
          <cell r="Y36">
            <v>0.39583333333333298</v>
          </cell>
          <cell r="Z36">
            <v>220</v>
          </cell>
          <cell r="AA36">
            <v>0.76388888888888884</v>
          </cell>
          <cell r="AB36">
            <v>43865</v>
          </cell>
          <cell r="AC36" t="str">
            <v>18,20</v>
          </cell>
          <cell r="AD36">
            <v>44065</v>
          </cell>
          <cell r="AE36">
            <v>111</v>
          </cell>
          <cell r="AF36">
            <v>111</v>
          </cell>
          <cell r="AK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204</v>
          </cell>
          <cell r="Y37">
            <v>0.40277777777777801</v>
          </cell>
          <cell r="Z37">
            <v>204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204</v>
          </cell>
          <cell r="Y38">
            <v>0.40972222222222199</v>
          </cell>
          <cell r="Z38">
            <v>204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  <cell r="AK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204</v>
          </cell>
          <cell r="Y39">
            <v>0.41666666666666702</v>
          </cell>
          <cell r="Z39">
            <v>204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  <cell r="AK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204</v>
          </cell>
          <cell r="Y40">
            <v>0.42361111111111099</v>
          </cell>
          <cell r="Z40">
            <v>220</v>
          </cell>
          <cell r="AA40">
            <v>0.49305555555555558</v>
          </cell>
          <cell r="AB40">
            <v>43874</v>
          </cell>
          <cell r="AC40" t="str">
            <v>20,</v>
          </cell>
          <cell r="AD40">
            <v>44067</v>
          </cell>
          <cell r="AE40">
            <v>136</v>
          </cell>
          <cell r="AF40">
            <v>142</v>
          </cell>
          <cell r="AK40">
            <v>142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204</v>
          </cell>
          <cell r="Y41">
            <v>0.43055555555555503</v>
          </cell>
          <cell r="Z41">
            <v>204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  <cell r="AK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204</v>
          </cell>
          <cell r="Y42">
            <v>0.4375</v>
          </cell>
          <cell r="Z42">
            <v>204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204</v>
          </cell>
          <cell r="Y43">
            <v>0.44444444444444398</v>
          </cell>
          <cell r="Z43">
            <v>222</v>
          </cell>
          <cell r="AA43">
            <v>0.40277777777777801</v>
          </cell>
          <cell r="AB43">
            <v>43410</v>
          </cell>
          <cell r="AC43" t="str">
            <v>22,</v>
          </cell>
          <cell r="AD43">
            <v>44186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204</v>
          </cell>
          <cell r="Y44">
            <v>0.45138888888888901</v>
          </cell>
          <cell r="Z44">
            <v>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988</v>
          </cell>
          <cell r="AK44">
            <v>988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204</v>
          </cell>
          <cell r="Y45">
            <v>0.45833333333333298</v>
          </cell>
          <cell r="Z45">
            <v>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  <cell r="AK45">
            <v>1120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204</v>
          </cell>
          <cell r="Y46">
            <v>0.46527777777777801</v>
          </cell>
          <cell r="Z46">
            <v>204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1043</v>
          </cell>
          <cell r="AK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205</v>
          </cell>
          <cell r="Y47">
            <v>0.47222222222222199</v>
          </cell>
          <cell r="Z47">
            <v>205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21</v>
          </cell>
          <cell r="AF47">
            <v>21</v>
          </cell>
          <cell r="AK47">
            <v>21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205</v>
          </cell>
          <cell r="Y48">
            <v>0.47916666666666602</v>
          </cell>
          <cell r="Z48">
            <v>205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  <cell r="AK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205</v>
          </cell>
          <cell r="Y49">
            <v>0.48611111111111099</v>
          </cell>
          <cell r="Z49">
            <v>205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205</v>
          </cell>
          <cell r="Y50">
            <v>0.49305555555555503</v>
          </cell>
          <cell r="Z50">
            <v>205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59</v>
          </cell>
          <cell r="AF50">
            <v>59</v>
          </cell>
          <cell r="AK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205</v>
          </cell>
          <cell r="Y51">
            <v>0.5</v>
          </cell>
          <cell r="Z51">
            <v>205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466</v>
          </cell>
          <cell r="AF51">
            <v>466</v>
          </cell>
          <cell r="AK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205</v>
          </cell>
          <cell r="Y52">
            <v>0.54166666666666663</v>
          </cell>
          <cell r="Z52">
            <v>205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  <cell r="AK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205</v>
          </cell>
          <cell r="Y53">
            <v>0.54861111111111105</v>
          </cell>
          <cell r="Z53">
            <v>205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  <cell r="AK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205</v>
          </cell>
          <cell r="Y54">
            <v>0.55555555555555503</v>
          </cell>
          <cell r="Z54">
            <v>205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28</v>
          </cell>
          <cell r="AK54">
            <v>28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205</v>
          </cell>
          <cell r="Y55">
            <v>0.5625</v>
          </cell>
          <cell r="Z55">
            <v>205</v>
          </cell>
          <cell r="AA55">
            <v>0.55555555555555558</v>
          </cell>
          <cell r="AB55">
            <v>43917</v>
          </cell>
          <cell r="AD55">
            <v>44160</v>
          </cell>
          <cell r="AE55">
            <v>196</v>
          </cell>
          <cell r="AF55">
            <v>196</v>
          </cell>
          <cell r="AK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205</v>
          </cell>
          <cell r="Y56">
            <v>0.56944444444444398</v>
          </cell>
          <cell r="Z56">
            <v>205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919</v>
          </cell>
          <cell r="AF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206</v>
          </cell>
          <cell r="Y57">
            <v>0.35416666666666669</v>
          </cell>
          <cell r="Z57">
            <v>206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  <cell r="AK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206</v>
          </cell>
          <cell r="Y58">
            <v>0.35416666666666669</v>
          </cell>
          <cell r="Z58">
            <v>206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  <cell r="AK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206</v>
          </cell>
          <cell r="Y59">
            <v>0.36805555555555558</v>
          </cell>
          <cell r="Z59">
            <v>206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  <cell r="AK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206</v>
          </cell>
          <cell r="Y60">
            <v>0.79166666666666663</v>
          </cell>
          <cell r="Z60">
            <v>206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  <cell r="AK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206</v>
          </cell>
          <cell r="Y61">
            <v>0.79861111111111116</v>
          </cell>
          <cell r="Z61">
            <v>206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513</v>
          </cell>
          <cell r="AF61">
            <v>513</v>
          </cell>
          <cell r="AK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0.80555555555555602</v>
          </cell>
          <cell r="Z62">
            <v>222</v>
          </cell>
          <cell r="AA62">
            <v>0.4861111111111111</v>
          </cell>
          <cell r="AB62">
            <v>43798</v>
          </cell>
          <cell r="AC62" t="str">
            <v>22,</v>
          </cell>
          <cell r="AD62">
            <v>44092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0.35416666666666669</v>
          </cell>
          <cell r="Z63">
            <v>206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206</v>
          </cell>
          <cell r="Y64">
            <v>0.3611111111111111</v>
          </cell>
          <cell r="Z64">
            <v>206</v>
          </cell>
          <cell r="AA64">
            <v>0.8125</v>
          </cell>
          <cell r="AB64">
            <v>43691</v>
          </cell>
          <cell r="AD64">
            <v>44215</v>
          </cell>
          <cell r="AE64">
            <v>781</v>
          </cell>
          <cell r="AF64">
            <v>781</v>
          </cell>
          <cell r="AK64">
            <v>781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206</v>
          </cell>
          <cell r="Y65">
            <v>0.36805555555555558</v>
          </cell>
          <cell r="Z65">
            <v>206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405</v>
          </cell>
          <cell r="AF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206</v>
          </cell>
          <cell r="Y66">
            <v>0.79166666666666663</v>
          </cell>
          <cell r="Z66">
            <v>206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62</v>
          </cell>
          <cell r="AK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206</v>
          </cell>
          <cell r="Y67">
            <v>0.79861111111111116</v>
          </cell>
          <cell r="Z67">
            <v>206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206</v>
          </cell>
          <cell r="Y68">
            <v>0.80555555555555602</v>
          </cell>
          <cell r="Z68">
            <v>206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637</v>
          </cell>
          <cell r="AF68">
            <v>637</v>
          </cell>
          <cell r="AK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206</v>
          </cell>
          <cell r="Y69">
            <v>0.35416666666666669</v>
          </cell>
          <cell r="Z69">
            <v>218</v>
          </cell>
          <cell r="AA69">
            <v>0.72361111111111109</v>
          </cell>
          <cell r="AB69">
            <v>44064</v>
          </cell>
          <cell r="AC69" t="str">
            <v>18,</v>
          </cell>
          <cell r="AD69">
            <v>44184</v>
          </cell>
          <cell r="AE69">
            <v>48</v>
          </cell>
          <cell r="AF69">
            <v>48</v>
          </cell>
          <cell r="AK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206</v>
          </cell>
          <cell r="Y70">
            <v>0.3611111111111111</v>
          </cell>
          <cell r="Z70">
            <v>206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F70">
            <v>265</v>
          </cell>
          <cell r="AK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206</v>
          </cell>
          <cell r="Y71">
            <v>0.36805555555555558</v>
          </cell>
          <cell r="Z71">
            <v>206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F71">
            <v>592</v>
          </cell>
          <cell r="AK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206</v>
          </cell>
          <cell r="Y72">
            <v>0.79166666666666663</v>
          </cell>
          <cell r="Z72">
            <v>206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1404</v>
          </cell>
          <cell r="AF72">
            <v>1404</v>
          </cell>
          <cell r="AK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206</v>
          </cell>
          <cell r="Y73">
            <v>0.79861111111111116</v>
          </cell>
          <cell r="Z73">
            <v>206</v>
          </cell>
          <cell r="AA73">
            <v>0.36805555555555558</v>
          </cell>
          <cell r="AB73">
            <v>43840</v>
          </cell>
          <cell r="AC73" t="str">
            <v>1,</v>
          </cell>
          <cell r="AD73">
            <v>44184</v>
          </cell>
          <cell r="AE73">
            <v>22</v>
          </cell>
          <cell r="AF73">
            <v>22</v>
          </cell>
          <cell r="AK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206</v>
          </cell>
          <cell r="Y74">
            <v>0.80555555555555602</v>
          </cell>
          <cell r="Z74">
            <v>206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297</v>
          </cell>
          <cell r="AK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206</v>
          </cell>
          <cell r="Y75">
            <v>0.35416666666666669</v>
          </cell>
          <cell r="Z75">
            <v>206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58</v>
          </cell>
          <cell r="AF75">
            <v>58</v>
          </cell>
          <cell r="AK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206</v>
          </cell>
          <cell r="Y76">
            <v>0.3611111111111111</v>
          </cell>
          <cell r="Z76">
            <v>206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31</v>
          </cell>
          <cell r="AK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208</v>
          </cell>
          <cell r="Y77">
            <v>0.36805555555555558</v>
          </cell>
          <cell r="Z77">
            <v>208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1049</v>
          </cell>
          <cell r="AG77">
            <v>1049</v>
          </cell>
          <cell r="AK77">
            <v>1049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208</v>
          </cell>
          <cell r="Y78">
            <v>0.40972222222222199</v>
          </cell>
          <cell r="Z78">
            <v>208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103</v>
          </cell>
          <cell r="AK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208</v>
          </cell>
          <cell r="Y79">
            <v>0.79861111111111116</v>
          </cell>
          <cell r="Z79">
            <v>208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761</v>
          </cell>
          <cell r="AG79">
            <v>762</v>
          </cell>
          <cell r="AK79">
            <v>762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208</v>
          </cell>
          <cell r="Y80">
            <v>0.80555555555555602</v>
          </cell>
          <cell r="Z80">
            <v>208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1186</v>
          </cell>
          <cell r="AG80">
            <v>1186</v>
          </cell>
          <cell r="AK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208</v>
          </cell>
          <cell r="Y81">
            <v>0.35416666666666669</v>
          </cell>
          <cell r="Z81">
            <v>208</v>
          </cell>
          <cell r="AA81">
            <v>0.5444444444444444</v>
          </cell>
          <cell r="AB81">
            <v>43837</v>
          </cell>
          <cell r="AD81">
            <v>44223</v>
          </cell>
          <cell r="AE81">
            <v>22</v>
          </cell>
          <cell r="AG81">
            <v>22</v>
          </cell>
          <cell r="AK81">
            <v>22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208</v>
          </cell>
          <cell r="Y82">
            <v>0.625</v>
          </cell>
          <cell r="Z82">
            <v>208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  <cell r="AK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208</v>
          </cell>
          <cell r="Y83">
            <v>0.79166666666666663</v>
          </cell>
          <cell r="Z83">
            <v>208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224</v>
          </cell>
          <cell r="AG83">
            <v>224</v>
          </cell>
          <cell r="AK83">
            <v>224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208</v>
          </cell>
          <cell r="Y84">
            <v>0.79861111111111116</v>
          </cell>
          <cell r="Z84">
            <v>208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1427</v>
          </cell>
          <cell r="AG84">
            <v>1427</v>
          </cell>
          <cell r="AK84">
            <v>1427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208</v>
          </cell>
          <cell r="Y85">
            <v>0.80555555555555602</v>
          </cell>
          <cell r="Z85">
            <v>208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149</v>
          </cell>
          <cell r="AK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208</v>
          </cell>
          <cell r="Y86">
            <v>0.375</v>
          </cell>
          <cell r="Z86">
            <v>208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198</v>
          </cell>
          <cell r="AK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209</v>
          </cell>
          <cell r="Y87">
            <v>0.38194444444444442</v>
          </cell>
          <cell r="Z87">
            <v>209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  <cell r="AK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209</v>
          </cell>
          <cell r="Y88">
            <v>0.42361111111111099</v>
          </cell>
          <cell r="Z88">
            <v>209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857</v>
          </cell>
          <cell r="AG88">
            <v>857</v>
          </cell>
          <cell r="AK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209</v>
          </cell>
          <cell r="Y89">
            <v>0.38888888888888901</v>
          </cell>
          <cell r="Z89">
            <v>209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390</v>
          </cell>
          <cell r="AG89">
            <v>390</v>
          </cell>
          <cell r="AK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209</v>
          </cell>
          <cell r="Y90">
            <v>0.39583333333333298</v>
          </cell>
          <cell r="Z90">
            <v>209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638</v>
          </cell>
          <cell r="AG90">
            <v>638</v>
          </cell>
          <cell r="AK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209</v>
          </cell>
          <cell r="Y91">
            <v>0.40277777777777801</v>
          </cell>
          <cell r="Z91">
            <v>209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49</v>
          </cell>
          <cell r="AG91">
            <v>49</v>
          </cell>
          <cell r="AK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209</v>
          </cell>
          <cell r="Y92">
            <v>0.40972222222222199</v>
          </cell>
          <cell r="Z92">
            <v>224</v>
          </cell>
          <cell r="AA92">
            <v>0.81180555555555556</v>
          </cell>
          <cell r="AB92">
            <v>43909</v>
          </cell>
          <cell r="AC92" t="str">
            <v>24,</v>
          </cell>
          <cell r="AD92">
            <v>42913</v>
          </cell>
          <cell r="AE92" t="str">
            <v>1/22/22/1</v>
          </cell>
          <cell r="AG92" t="str">
            <v>1/116/116/2</v>
          </cell>
          <cell r="AK92" t="str">
            <v>1/116/116/2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209</v>
          </cell>
          <cell r="Y93">
            <v>0.41666666666666702</v>
          </cell>
          <cell r="Z93">
            <v>209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209</v>
          </cell>
          <cell r="Y94">
            <v>0.46527777777777801</v>
          </cell>
          <cell r="Z94">
            <v>209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626</v>
          </cell>
          <cell r="AK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209</v>
          </cell>
          <cell r="Y95">
            <v>0.43055555555555503</v>
          </cell>
          <cell r="Z95">
            <v>209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  <cell r="AK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209</v>
          </cell>
          <cell r="Y96">
            <v>0.4375</v>
          </cell>
          <cell r="Z96">
            <v>209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5</v>
          </cell>
          <cell r="AG96">
            <v>5</v>
          </cell>
          <cell r="AK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210</v>
          </cell>
          <cell r="Y97">
            <v>0.44444444444444398</v>
          </cell>
          <cell r="Z97">
            <v>210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  <cell r="AK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210</v>
          </cell>
          <cell r="Y98">
            <v>0.45138888888888901</v>
          </cell>
          <cell r="Z98">
            <v>210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599</v>
          </cell>
          <cell r="AG98">
            <v>599</v>
          </cell>
          <cell r="AK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210</v>
          </cell>
          <cell r="Y99">
            <v>0.45833333333333298</v>
          </cell>
          <cell r="Z99">
            <v>210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339</v>
          </cell>
          <cell r="AG99">
            <v>339</v>
          </cell>
          <cell r="AK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210</v>
          </cell>
          <cell r="Y100">
            <v>0.46527777777777801</v>
          </cell>
          <cell r="Z100">
            <v>210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476</v>
          </cell>
          <cell r="AG100">
            <v>476</v>
          </cell>
          <cell r="AK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210</v>
          </cell>
          <cell r="Y101">
            <v>0.47222222222222199</v>
          </cell>
          <cell r="Z101">
            <v>210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166</v>
          </cell>
          <cell r="AG101">
            <v>166</v>
          </cell>
          <cell r="AK101">
            <v>166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210</v>
          </cell>
          <cell r="Y102">
            <v>0.47916666666666602</v>
          </cell>
          <cell r="Z102">
            <v>210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141</v>
          </cell>
          <cell r="AG102">
            <v>141</v>
          </cell>
          <cell r="AK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210</v>
          </cell>
          <cell r="Y103">
            <v>0.48611111111111099</v>
          </cell>
          <cell r="Z103">
            <v>210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482</v>
          </cell>
          <cell r="AK103">
            <v>490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210</v>
          </cell>
          <cell r="Y104">
            <v>0.49305555555555503</v>
          </cell>
          <cell r="Z104">
            <v>210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210</v>
          </cell>
          <cell r="Y105">
            <v>0.5</v>
          </cell>
          <cell r="Z105">
            <v>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394</v>
          </cell>
          <cell r="AG105">
            <v>394</v>
          </cell>
          <cell r="AK105">
            <v>394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210</v>
          </cell>
          <cell r="Y106">
            <v>0.54166666666666663</v>
          </cell>
          <cell r="Z106">
            <v>210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  <cell r="AK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215</v>
          </cell>
          <cell r="Y107">
            <v>0.54861111111111105</v>
          </cell>
          <cell r="Z107">
            <v>215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599</v>
          </cell>
          <cell r="AG107">
            <v>600</v>
          </cell>
          <cell r="AK107">
            <v>600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215</v>
          </cell>
          <cell r="Y108">
            <v>0.55555555555555558</v>
          </cell>
          <cell r="Z108">
            <v>215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2321</v>
          </cell>
          <cell r="AG108">
            <v>2321</v>
          </cell>
          <cell r="AK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215</v>
          </cell>
          <cell r="Y109">
            <v>0.5625</v>
          </cell>
          <cell r="Z109">
            <v>215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893</v>
          </cell>
          <cell r="AG109">
            <v>894</v>
          </cell>
          <cell r="AK109">
            <v>894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215</v>
          </cell>
          <cell r="Y110">
            <v>0.56944444444444442</v>
          </cell>
          <cell r="Z110">
            <v>215</v>
          </cell>
          <cell r="AA110">
            <v>0.75</v>
          </cell>
          <cell r="AB110">
            <v>43848</v>
          </cell>
          <cell r="AD110">
            <v>44188</v>
          </cell>
          <cell r="AE110">
            <v>66</v>
          </cell>
          <cell r="AG110">
            <v>75</v>
          </cell>
          <cell r="AK110">
            <v>75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215</v>
          </cell>
          <cell r="Y111">
            <v>0.56944444444444398</v>
          </cell>
          <cell r="Z111">
            <v>215</v>
          </cell>
          <cell r="AA111">
            <v>0.44444444444444398</v>
          </cell>
          <cell r="AB111">
            <v>43649</v>
          </cell>
          <cell r="AD111">
            <v>44130</v>
          </cell>
          <cell r="AE111">
            <v>760</v>
          </cell>
          <cell r="AG111">
            <v>761</v>
          </cell>
          <cell r="AK111">
            <v>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215</v>
          </cell>
          <cell r="Y112">
            <v>0.35416666666666669</v>
          </cell>
          <cell r="Z112">
            <v>215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717</v>
          </cell>
          <cell r="AG112">
            <v>717</v>
          </cell>
          <cell r="AK112">
            <v>717</v>
          </cell>
        </row>
        <row r="113">
          <cell r="D113" t="str">
            <v>서관239</v>
          </cell>
          <cell r="E113" t="str">
            <v>환경공학(렉쳐댁자동녹화)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215</v>
          </cell>
          <cell r="Y113">
            <v>0.3611111111111111</v>
          </cell>
          <cell r="Z113">
            <v>215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215</v>
          </cell>
          <cell r="Y114">
            <v>0.36805555555555558</v>
          </cell>
          <cell r="Z114">
            <v>215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736</v>
          </cell>
          <cell r="AG114">
            <v>736</v>
          </cell>
          <cell r="AK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215</v>
          </cell>
          <cell r="Y115">
            <v>0.79166666666666663</v>
          </cell>
          <cell r="Z115">
            <v>215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215</v>
          </cell>
          <cell r="Y116">
            <v>0.83333333333333337</v>
          </cell>
          <cell r="Z116">
            <v>215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292</v>
          </cell>
          <cell r="AG116">
            <v>292</v>
          </cell>
          <cell r="AK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216</v>
          </cell>
          <cell r="Y117">
            <v>0.79861111111111116</v>
          </cell>
          <cell r="Z117">
            <v>222</v>
          </cell>
          <cell r="AA117">
            <v>0.47916666666666602</v>
          </cell>
          <cell r="AB117">
            <v>43697</v>
          </cell>
          <cell r="AC117" t="str">
            <v>22,</v>
          </cell>
          <cell r="AD117" t="str">
            <v>날짜 확인 불가(클리닝 권고)</v>
          </cell>
          <cell r="AE117">
            <v>244</v>
          </cell>
          <cell r="AG117">
            <v>244</v>
          </cell>
          <cell r="AK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216</v>
          </cell>
          <cell r="Y118">
            <v>0.80555555555555602</v>
          </cell>
          <cell r="Z118">
            <v>216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101</v>
          </cell>
          <cell r="AG118">
            <v>102</v>
          </cell>
          <cell r="AK118">
            <v>102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216</v>
          </cell>
          <cell r="Y119">
            <v>0.35416666666666669</v>
          </cell>
          <cell r="Z119">
            <v>216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101</v>
          </cell>
          <cell r="AG119">
            <v>109</v>
          </cell>
          <cell r="AK119">
            <v>109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216</v>
          </cell>
          <cell r="Y120">
            <v>0.3611111111111111</v>
          </cell>
          <cell r="Z120">
            <v>216</v>
          </cell>
          <cell r="AA120">
            <v>0.5</v>
          </cell>
          <cell r="AB120">
            <v>43755</v>
          </cell>
          <cell r="AD120">
            <v>44189</v>
          </cell>
          <cell r="AE120">
            <v>114</v>
          </cell>
          <cell r="AG120">
            <v>114</v>
          </cell>
          <cell r="AK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216</v>
          </cell>
          <cell r="Y121">
            <v>0.40277777777777801</v>
          </cell>
          <cell r="Z121">
            <v>216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  <cell r="AK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216</v>
          </cell>
          <cell r="Y122">
            <v>0.36805555555555558</v>
          </cell>
          <cell r="Z122">
            <v>216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823</v>
          </cell>
          <cell r="AG122">
            <v>823</v>
          </cell>
          <cell r="AK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216</v>
          </cell>
          <cell r="Y123">
            <v>0.79861111111111116</v>
          </cell>
          <cell r="Z123">
            <v>216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88</v>
          </cell>
          <cell r="AG123">
            <v>88</v>
          </cell>
          <cell r="AK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216</v>
          </cell>
          <cell r="Y124">
            <v>0.80208333333333337</v>
          </cell>
          <cell r="Z124">
            <v>216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216</v>
          </cell>
          <cell r="Y125">
            <v>0.80555555555555602</v>
          </cell>
          <cell r="Z125">
            <v>216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992</v>
          </cell>
          <cell r="AK125">
            <v>992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216</v>
          </cell>
          <cell r="Y126">
            <v>0.35416666666666669</v>
          </cell>
          <cell r="Z126">
            <v>216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215</v>
          </cell>
          <cell r="AG126">
            <v>215</v>
          </cell>
          <cell r="AK126">
            <v>215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217</v>
          </cell>
          <cell r="Y127">
            <v>0.3611111111111111</v>
          </cell>
          <cell r="Z127">
            <v>217</v>
          </cell>
          <cell r="AA127">
            <v>0.72777777777777775</v>
          </cell>
          <cell r="AB127">
            <v>43865</v>
          </cell>
          <cell r="AD127">
            <v>44163</v>
          </cell>
          <cell r="AE127">
            <v>173</v>
          </cell>
          <cell r="AG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217</v>
          </cell>
          <cell r="Y128">
            <v>0.36805555555555558</v>
          </cell>
          <cell r="Z128">
            <v>217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72</v>
          </cell>
          <cell r="AG128">
            <v>72</v>
          </cell>
          <cell r="AK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217</v>
          </cell>
          <cell r="Y129">
            <v>0.79166666666666663</v>
          </cell>
          <cell r="Z129">
            <v>217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신소재(렉쳐댁자동녹화)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217</v>
          </cell>
          <cell r="Y130">
            <v>0.79861111111111116</v>
          </cell>
          <cell r="Z130">
            <v>217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1086</v>
          </cell>
          <cell r="AG130">
            <v>1088</v>
          </cell>
          <cell r="AK130">
            <v>1088</v>
          </cell>
        </row>
        <row r="131">
          <cell r="D131" t="str">
            <v>팔달관211</v>
          </cell>
          <cell r="E131" t="str">
            <v>교통시스템(렉쳐댁자동녹화)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217</v>
          </cell>
          <cell r="Y131">
            <v>0.80555555555555602</v>
          </cell>
          <cell r="Z131">
            <v>217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621</v>
          </cell>
          <cell r="AG131">
            <v>627</v>
          </cell>
          <cell r="AK131">
            <v>627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217</v>
          </cell>
          <cell r="Y132">
            <v>0.35416666666666669</v>
          </cell>
          <cell r="Z132">
            <v>217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552</v>
          </cell>
          <cell r="AG132">
            <v>552</v>
          </cell>
          <cell r="AK132">
            <v>552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217</v>
          </cell>
          <cell r="Y133">
            <v>0.3611111111111111</v>
          </cell>
          <cell r="Z133">
            <v>217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(렉쳐댁자동녹화)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217</v>
          </cell>
          <cell r="Y134">
            <v>0.36805555555555558</v>
          </cell>
          <cell r="Z134">
            <v>217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728</v>
          </cell>
          <cell r="AG134">
            <v>728</v>
          </cell>
          <cell r="AK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217</v>
          </cell>
          <cell r="Y135">
            <v>0.79166666666666663</v>
          </cell>
          <cell r="Z135">
            <v>217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704</v>
          </cell>
          <cell r="AG135">
            <v>704</v>
          </cell>
          <cell r="AK135">
            <v>704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217</v>
          </cell>
          <cell r="Y136">
            <v>0.79861111111111116</v>
          </cell>
          <cell r="Z136">
            <v>217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218</v>
          </cell>
          <cell r="Y137">
            <v>0.80208333333333337</v>
          </cell>
          <cell r="Z137">
            <v>218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1197</v>
          </cell>
          <cell r="AG137">
            <v>1197</v>
          </cell>
          <cell r="AK137">
            <v>1197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218</v>
          </cell>
          <cell r="Y138">
            <v>0.80555555555555602</v>
          </cell>
          <cell r="Z138">
            <v>218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325/500</v>
          </cell>
          <cell r="AG138" t="str">
            <v>325/500</v>
          </cell>
          <cell r="AK138" t="str">
            <v>325/500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218</v>
          </cell>
          <cell r="Y139">
            <v>0.54166666666666663</v>
          </cell>
          <cell r="Z139">
            <v>218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G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(렉쳐댁자동녹화)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218</v>
          </cell>
          <cell r="Y140">
            <v>0.35416666666666669</v>
          </cell>
          <cell r="Z140">
            <v>218</v>
          </cell>
          <cell r="AA140">
            <v>0.58680555555555558</v>
          </cell>
          <cell r="AB140">
            <v>43780</v>
          </cell>
          <cell r="AC140" t="str">
            <v>18,</v>
          </cell>
          <cell r="AD140">
            <v>44165</v>
          </cell>
          <cell r="AE140">
            <v>334</v>
          </cell>
          <cell r="AG140">
            <v>334</v>
          </cell>
          <cell r="AK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218</v>
          </cell>
          <cell r="Y141">
            <v>0.3611111111111111</v>
          </cell>
          <cell r="Z141">
            <v>218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1325</v>
          </cell>
          <cell r="AG141">
            <v>1325</v>
          </cell>
          <cell r="AK141">
            <v>1320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218</v>
          </cell>
          <cell r="Y142">
            <v>0.36458333333333331</v>
          </cell>
          <cell r="Z142">
            <v>218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  <cell r="AG142">
            <v>1489</v>
          </cell>
          <cell r="AK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218</v>
          </cell>
          <cell r="Y143">
            <v>0.36805555555555558</v>
          </cell>
          <cell r="Z143">
            <v>218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264</v>
          </cell>
          <cell r="AG143">
            <v>264</v>
          </cell>
          <cell r="AK143">
            <v>264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218</v>
          </cell>
          <cell r="Y144">
            <v>0.79861111111111116</v>
          </cell>
          <cell r="Z144">
            <v>218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502/458/591</v>
          </cell>
          <cell r="AG144" t="str">
            <v>505/458/598</v>
          </cell>
          <cell r="AK144" t="str">
            <v>505/458/598</v>
          </cell>
        </row>
        <row r="145">
          <cell r="D145" t="str">
            <v>팔달관409</v>
          </cell>
          <cell r="E145" t="str">
            <v>정통컴 (렉쳐댁자동녹화)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218</v>
          </cell>
          <cell r="Y145">
            <v>0.80555555555555602</v>
          </cell>
          <cell r="Z145">
            <v>218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1081</v>
          </cell>
          <cell r="AG145">
            <v>1081</v>
          </cell>
          <cell r="AK145">
            <v>1081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218</v>
          </cell>
          <cell r="Y146">
            <v>0.375</v>
          </cell>
          <cell r="Z146">
            <v>218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672</v>
          </cell>
          <cell r="AG146">
            <v>672</v>
          </cell>
          <cell r="AK146">
            <v>672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219</v>
          </cell>
          <cell r="Y147">
            <v>0.38194444444444442</v>
          </cell>
          <cell r="Z147">
            <v>219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G147">
            <v>123</v>
          </cell>
          <cell r="AK147">
            <v>123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219</v>
          </cell>
          <cell r="Y148">
            <v>0.38541666666666669</v>
          </cell>
          <cell r="Z148">
            <v>219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  <cell r="AG148" t="str">
            <v>1520/8</v>
          </cell>
          <cell r="AK148" t="str">
            <v>1520/8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219</v>
          </cell>
          <cell r="Y149">
            <v>0.38888888888888901</v>
          </cell>
          <cell r="Z149">
            <v>219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G149">
            <v>910</v>
          </cell>
          <cell r="AK149">
            <v>910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219</v>
          </cell>
          <cell r="Y150">
            <v>0.39583333333333298</v>
          </cell>
          <cell r="Z150">
            <v>219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  <cell r="AH150">
            <v>6</v>
          </cell>
          <cell r="AK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219</v>
          </cell>
          <cell r="Y151">
            <v>0.40277777777777801</v>
          </cell>
          <cell r="Z151">
            <v>219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1533</v>
          </cell>
          <cell r="AH151">
            <v>1533</v>
          </cell>
          <cell r="AK151">
            <v>1533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219</v>
          </cell>
          <cell r="Y152">
            <v>0.40972222222222199</v>
          </cell>
          <cell r="Z152">
            <v>219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1851</v>
          </cell>
          <cell r="AH152">
            <v>1851</v>
          </cell>
          <cell r="AK152">
            <v>1851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219</v>
          </cell>
          <cell r="Y153">
            <v>0.42361111111111099</v>
          </cell>
          <cell r="Z153">
            <v>219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  <cell r="AH153">
            <v>89</v>
          </cell>
          <cell r="AK153">
            <v>88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219</v>
          </cell>
          <cell r="Y154">
            <v>0.43055555555555503</v>
          </cell>
          <cell r="Z154">
            <v>219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18</v>
          </cell>
          <cell r="AH154">
            <v>18</v>
          </cell>
          <cell r="AK154">
            <v>18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219</v>
          </cell>
          <cell r="Y155">
            <v>0.4375</v>
          </cell>
          <cell r="Z155">
            <v>219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360</v>
          </cell>
          <cell r="AH155">
            <v>360</v>
          </cell>
          <cell r="AK155">
            <v>360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219</v>
          </cell>
          <cell r="Y156">
            <v>0.44444444444444398</v>
          </cell>
          <cell r="Z156">
            <v>219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4/4</v>
          </cell>
          <cell r="AH156" t="str">
            <v>4/4</v>
          </cell>
          <cell r="AK156" t="str">
            <v>4/4</v>
          </cell>
        </row>
        <row r="157">
          <cell r="D157" t="str">
            <v>산학원113</v>
          </cell>
          <cell r="E157" t="str">
            <v>데이터사이언스(렉쳐댁자동녹화)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220</v>
          </cell>
          <cell r="Y157">
            <v>0.79166666666666663</v>
          </cell>
          <cell r="Z157">
            <v>220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  <cell r="AK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220</v>
          </cell>
          <cell r="Y158">
            <v>0.79861111111111116</v>
          </cell>
          <cell r="Z158">
            <v>220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1868</v>
          </cell>
          <cell r="AH158">
            <v>1868</v>
          </cell>
          <cell r="AK158">
            <v>1868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220</v>
          </cell>
          <cell r="Y159">
            <v>0.80555555555555602</v>
          </cell>
          <cell r="Z159">
            <v>220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3283</v>
          </cell>
          <cell r="AH159">
            <v>3283</v>
          </cell>
          <cell r="AK159">
            <v>3283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220</v>
          </cell>
          <cell r="Y160">
            <v>0.35416666666666669</v>
          </cell>
          <cell r="Z160">
            <v>220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  <cell r="AH160">
            <v>30</v>
          </cell>
          <cell r="AK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220</v>
          </cell>
          <cell r="Y161">
            <v>0.3611111111111111</v>
          </cell>
          <cell r="Z161">
            <v>220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  <cell r="AH161">
            <v>588</v>
          </cell>
          <cell r="AK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220</v>
          </cell>
          <cell r="Y162">
            <v>0.36805555555555558</v>
          </cell>
          <cell r="Z162">
            <v>220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  <cell r="AH162">
            <v>175</v>
          </cell>
          <cell r="AK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220</v>
          </cell>
          <cell r="Y163">
            <v>0.45138888888888901</v>
          </cell>
          <cell r="Z163">
            <v>220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  <cell r="AH163">
            <v>71</v>
          </cell>
          <cell r="AK163">
            <v>71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220</v>
          </cell>
          <cell r="Y164">
            <v>0.45833333333333298</v>
          </cell>
          <cell r="Z164">
            <v>220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5</v>
          </cell>
          <cell r="AH164">
            <v>5</v>
          </cell>
          <cell r="AK164">
            <v>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220</v>
          </cell>
          <cell r="Y165">
            <v>0.46527777777777801</v>
          </cell>
          <cell r="Z165">
            <v>220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</v>
          </cell>
          <cell r="AH165">
            <v>28</v>
          </cell>
          <cell r="AK165">
            <v>28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220</v>
          </cell>
          <cell r="Y166">
            <v>0.47222222222222199</v>
          </cell>
          <cell r="Z166">
            <v>220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  <cell r="AH166">
            <v>36</v>
          </cell>
          <cell r="AK166">
            <v>36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220</v>
          </cell>
          <cell r="Y167">
            <v>0.47916666666666602</v>
          </cell>
          <cell r="Z167">
            <v>220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1223</v>
          </cell>
          <cell r="AH167">
            <v>1223</v>
          </cell>
          <cell r="AK167">
            <v>1223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220</v>
          </cell>
          <cell r="Y168">
            <v>0.48611111111111099</v>
          </cell>
          <cell r="Z168">
            <v>220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979</v>
          </cell>
          <cell r="AH168">
            <v>979</v>
          </cell>
          <cell r="AK168">
            <v>979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220</v>
          </cell>
          <cell r="Y169">
            <v>0.49305555555555503</v>
          </cell>
          <cell r="Z169">
            <v>220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178</v>
          </cell>
          <cell r="AH169">
            <v>178</v>
          </cell>
          <cell r="AK169">
            <v>178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220</v>
          </cell>
          <cell r="Y170">
            <v>0.5</v>
          </cell>
          <cell r="Z170">
            <v>220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299</v>
          </cell>
          <cell r="AH170">
            <v>299</v>
          </cell>
          <cell r="AK170">
            <v>299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220</v>
          </cell>
          <cell r="Y171">
            <v>0.54513888888888895</v>
          </cell>
          <cell r="Z171">
            <v>220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  <cell r="AH171">
            <v>420</v>
          </cell>
          <cell r="AK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220</v>
          </cell>
          <cell r="Y172">
            <v>0.54861111111111105</v>
          </cell>
          <cell r="Z172">
            <v>220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220</v>
          </cell>
          <cell r="Y173">
            <v>0.55555555555555558</v>
          </cell>
          <cell r="Z173">
            <v>220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1124</v>
          </cell>
          <cell r="AH173">
            <v>1124</v>
          </cell>
          <cell r="AK173">
            <v>1124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220</v>
          </cell>
          <cell r="Y174">
            <v>0.5625</v>
          </cell>
          <cell r="Z174">
            <v>220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604</v>
          </cell>
          <cell r="AH174">
            <v>604</v>
          </cell>
          <cell r="AK174">
            <v>604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220</v>
          </cell>
          <cell r="Y175">
            <v>0.56944444444444442</v>
          </cell>
          <cell r="Z175">
            <v>220</v>
          </cell>
          <cell r="AA175">
            <v>0.40972222222222199</v>
          </cell>
          <cell r="AB175">
            <v>43077</v>
          </cell>
          <cell r="AD175">
            <v>44189</v>
          </cell>
          <cell r="AE175">
            <v>290</v>
          </cell>
          <cell r="AH175">
            <v>296</v>
          </cell>
          <cell r="AK175">
            <v>296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220</v>
          </cell>
          <cell r="Y176">
            <v>0.57638888888888895</v>
          </cell>
          <cell r="Z176">
            <v>220</v>
          </cell>
          <cell r="AA176">
            <v>0.41666666666666702</v>
          </cell>
          <cell r="AB176">
            <v>44034</v>
          </cell>
          <cell r="AD176">
            <v>44212</v>
          </cell>
          <cell r="AE176">
            <v>0</v>
          </cell>
          <cell r="AH176">
            <v>46</v>
          </cell>
          <cell r="AK176">
            <v>46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222</v>
          </cell>
          <cell r="Y177">
            <v>0.35416666666666669</v>
          </cell>
          <cell r="Z177">
            <v>222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33</v>
          </cell>
          <cell r="AH177">
            <v>33</v>
          </cell>
          <cell r="AK177">
            <v>33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222</v>
          </cell>
          <cell r="Y178">
            <v>0.35416666666666669</v>
          </cell>
          <cell r="Z178">
            <v>222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222</v>
          </cell>
          <cell r="Y179">
            <v>0.3611111111111111</v>
          </cell>
          <cell r="Z179">
            <v>222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  <cell r="AH179">
            <v>1564</v>
          </cell>
          <cell r="AK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222</v>
          </cell>
          <cell r="Y180">
            <v>0.41666666666666669</v>
          </cell>
          <cell r="Z180">
            <v>222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388/511</v>
          </cell>
          <cell r="AK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222</v>
          </cell>
          <cell r="Y181">
            <v>0.3611111111111111</v>
          </cell>
          <cell r="Z181">
            <v>222</v>
          </cell>
          <cell r="AA181">
            <v>0.43055555555555503</v>
          </cell>
          <cell r="AB181">
            <v>43474</v>
          </cell>
          <cell r="AD181">
            <v>44205</v>
          </cell>
          <cell r="AE181">
            <v>889</v>
          </cell>
          <cell r="AH181">
            <v>889</v>
          </cell>
          <cell r="AK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222</v>
          </cell>
          <cell r="Y182">
            <v>0.36805555555555558</v>
          </cell>
          <cell r="Z182">
            <v>222</v>
          </cell>
          <cell r="AA182">
            <v>0.46527777777777773</v>
          </cell>
          <cell r="AB182">
            <v>43385</v>
          </cell>
          <cell r="AD182">
            <v>44224</v>
          </cell>
          <cell r="AE182">
            <v>25</v>
          </cell>
          <cell r="AH182">
            <v>25</v>
          </cell>
          <cell r="AK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222</v>
          </cell>
          <cell r="Y183">
            <v>0.4375</v>
          </cell>
          <cell r="Z183">
            <v>222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222</v>
          </cell>
          <cell r="Y184">
            <v>0.79861111111111116</v>
          </cell>
          <cell r="Z184">
            <v>226</v>
          </cell>
          <cell r="AA184">
            <v>0.45138888888888901</v>
          </cell>
          <cell r="AB184">
            <v>43909</v>
          </cell>
          <cell r="AC184" t="str">
            <v>9,19,25,26</v>
          </cell>
          <cell r="AD184" t="str">
            <v>2014-05-20(클리닝 권고)</v>
          </cell>
          <cell r="AE184" t="str">
            <v>146/0/0/0</v>
          </cell>
          <cell r="AH184" t="str">
            <v>163/0/0/0</v>
          </cell>
          <cell r="AK184" t="str">
            <v>163/0/0/0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222</v>
          </cell>
          <cell r="Y185">
            <v>0.80555555555555602</v>
          </cell>
          <cell r="Z185">
            <v>222</v>
          </cell>
          <cell r="AA185">
            <v>0.45833333333333298</v>
          </cell>
          <cell r="AB185">
            <v>42727</v>
          </cell>
          <cell r="AD185">
            <v>44208</v>
          </cell>
          <cell r="AE185">
            <v>1181</v>
          </cell>
          <cell r="AH185">
            <v>1181</v>
          </cell>
          <cell r="AK185">
            <v>1181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222</v>
          </cell>
          <cell r="Y186">
            <v>0.35416666666666669</v>
          </cell>
          <cell r="Z186">
            <v>222</v>
          </cell>
          <cell r="AA186">
            <v>0.63888888888888895</v>
          </cell>
          <cell r="AB186">
            <v>43788</v>
          </cell>
          <cell r="AC186" t="str">
            <v>19,</v>
          </cell>
          <cell r="AD186">
            <v>44070</v>
          </cell>
          <cell r="AE186">
            <v>128</v>
          </cell>
          <cell r="AH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223</v>
          </cell>
          <cell r="Y187">
            <v>0.3611111111111111</v>
          </cell>
          <cell r="Z187">
            <v>223</v>
          </cell>
          <cell r="AA187">
            <v>0.72916666666666663</v>
          </cell>
          <cell r="AB187">
            <v>43745</v>
          </cell>
          <cell r="AD187">
            <v>44071</v>
          </cell>
          <cell r="AE187">
            <v>525</v>
          </cell>
          <cell r="AH187">
            <v>525</v>
          </cell>
          <cell r="AK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223</v>
          </cell>
          <cell r="Y188">
            <v>0.36805555555555558</v>
          </cell>
          <cell r="Z188">
            <v>223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223</v>
          </cell>
          <cell r="Y189">
            <v>0.79166666666666663</v>
          </cell>
          <cell r="Z189">
            <v>223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223</v>
          </cell>
          <cell r="Y190">
            <v>0.79861111111111116</v>
          </cell>
          <cell r="Z190">
            <v>223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223</v>
          </cell>
          <cell r="Y191">
            <v>0.80555555555555602</v>
          </cell>
          <cell r="Z191">
            <v>223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223</v>
          </cell>
          <cell r="Y192">
            <v>0.35416666666666669</v>
          </cell>
          <cell r="Z192">
            <v>223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223</v>
          </cell>
          <cell r="Y193">
            <v>0.3611111111111111</v>
          </cell>
          <cell r="Z193">
            <v>223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509</v>
          </cell>
          <cell r="AK193">
            <v>509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223</v>
          </cell>
          <cell r="Y194">
            <v>0.36805555555555558</v>
          </cell>
          <cell r="Z194">
            <v>223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2281/289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(ZOOM자동녹화)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223</v>
          </cell>
          <cell r="Y195">
            <v>0.79166666666666663</v>
          </cell>
          <cell r="Z195">
            <v>223</v>
          </cell>
          <cell r="AA195">
            <v>0.39583333333333331</v>
          </cell>
          <cell r="AB195" t="str">
            <v>18-11-21 / 20-04-03</v>
          </cell>
          <cell r="AD195" t="str">
            <v>20-11-23 / 20-12-26</v>
          </cell>
          <cell r="AE195" t="str">
            <v>1421/88</v>
          </cell>
          <cell r="AH195" t="str">
            <v>1421/88</v>
          </cell>
          <cell r="AK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223</v>
          </cell>
          <cell r="Y196">
            <v>0.79861111111111116</v>
          </cell>
          <cell r="Z196">
            <v>223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  <cell r="AK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224</v>
          </cell>
          <cell r="Y197">
            <v>0.80555555555555602</v>
          </cell>
          <cell r="Z197">
            <v>224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224</v>
          </cell>
          <cell r="Y198">
            <v>0.35416666666666669</v>
          </cell>
          <cell r="Z198">
            <v>224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1303</v>
          </cell>
          <cell r="AH198">
            <v>1303</v>
          </cell>
          <cell r="AK198">
            <v>1303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224</v>
          </cell>
          <cell r="Y199">
            <v>0.3611111111111111</v>
          </cell>
          <cell r="Z199">
            <v>224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  <cell r="AK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224</v>
          </cell>
          <cell r="Y200">
            <v>0.36805555555555558</v>
          </cell>
          <cell r="Z200">
            <v>224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  <cell r="AH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224</v>
          </cell>
          <cell r="Y201">
            <v>0.79166666666666663</v>
          </cell>
          <cell r="Z201">
            <v>224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758</v>
          </cell>
          <cell r="AH201">
            <v>758</v>
          </cell>
          <cell r="AK201">
            <v>758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224</v>
          </cell>
          <cell r="Y202">
            <v>0.79861111111111116</v>
          </cell>
          <cell r="Z202">
            <v>224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526</v>
          </cell>
          <cell r="AH202">
            <v>526</v>
          </cell>
          <cell r="AK202">
            <v>526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224</v>
          </cell>
          <cell r="Y203">
            <v>0.80555555555555602</v>
          </cell>
          <cell r="Z203">
            <v>224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224</v>
          </cell>
          <cell r="Y204">
            <v>0.35416666666666669</v>
          </cell>
          <cell r="Z204">
            <v>224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  <cell r="AH204">
            <v>57</v>
          </cell>
          <cell r="AK204">
            <v>57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224</v>
          </cell>
          <cell r="Y205">
            <v>0.3611111111111111</v>
          </cell>
          <cell r="Z205">
            <v>224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314</v>
          </cell>
          <cell r="AH205">
            <v>326</v>
          </cell>
          <cell r="AK205">
            <v>326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224</v>
          </cell>
          <cell r="Y206">
            <v>0.36805555555555558</v>
          </cell>
          <cell r="Z206">
            <v>224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284</v>
          </cell>
          <cell r="AH206">
            <v>285</v>
          </cell>
          <cell r="AK206">
            <v>285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225</v>
          </cell>
          <cell r="Y207">
            <v>0.79166666666666663</v>
          </cell>
          <cell r="Z207">
            <v>225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1063</v>
          </cell>
          <cell r="AH207">
            <v>1092</v>
          </cell>
          <cell r="AK207">
            <v>1092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225</v>
          </cell>
          <cell r="Y208">
            <v>0.79861111111111116</v>
          </cell>
          <cell r="Z208">
            <v>225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H208">
            <v>962</v>
          </cell>
          <cell r="AK208">
            <v>962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225</v>
          </cell>
          <cell r="Y209">
            <v>0.80555555555555602</v>
          </cell>
          <cell r="Z209">
            <v>225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1158</v>
          </cell>
          <cell r="AH209">
            <v>1159</v>
          </cell>
          <cell r="AK209">
            <v>1159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225</v>
          </cell>
          <cell r="Y210">
            <v>0.375</v>
          </cell>
          <cell r="Z210">
            <v>225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  <cell r="AH210">
            <v>1128</v>
          </cell>
          <cell r="AK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225</v>
          </cell>
          <cell r="Y211">
            <v>0.38194444444444442</v>
          </cell>
          <cell r="Z211">
            <v>225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417</v>
          </cell>
          <cell r="AH211">
            <v>417</v>
          </cell>
          <cell r="AK211">
            <v>417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225</v>
          </cell>
          <cell r="Y212">
            <v>0.38541666666666669</v>
          </cell>
          <cell r="Z212">
            <v>225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  <cell r="AH212">
            <v>5</v>
          </cell>
          <cell r="AK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225</v>
          </cell>
          <cell r="Y213">
            <v>0.38888888888888901</v>
          </cell>
          <cell r="Z213">
            <v>225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  <cell r="AH213">
            <v>5</v>
          </cell>
          <cell r="AK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225</v>
          </cell>
          <cell r="Y214">
            <v>0.39583333333333298</v>
          </cell>
          <cell r="Z214">
            <v>225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818</v>
          </cell>
          <cell r="AH214">
            <v>818</v>
          </cell>
          <cell r="AK214">
            <v>818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225</v>
          </cell>
          <cell r="Y215">
            <v>0.40277777777777801</v>
          </cell>
          <cell r="Z215">
            <v>225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H215">
            <v>823</v>
          </cell>
          <cell r="AK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225</v>
          </cell>
          <cell r="Y216">
            <v>0.40972222222222199</v>
          </cell>
          <cell r="Z216">
            <v>225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20</v>
          </cell>
          <cell r="AH216">
            <v>12</v>
          </cell>
          <cell r="AK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226</v>
          </cell>
          <cell r="Y217">
            <v>0.41666666666666702</v>
          </cell>
          <cell r="Z217">
            <v>226</v>
          </cell>
          <cell r="AA217">
            <v>0.4375</v>
          </cell>
          <cell r="AB217">
            <v>43131</v>
          </cell>
          <cell r="AD217">
            <v>43131</v>
          </cell>
          <cell r="AE217">
            <v>611</v>
          </cell>
          <cell r="AH217">
            <v>603</v>
          </cell>
          <cell r="AK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226</v>
          </cell>
          <cell r="Y218">
            <v>0.42361111111111099</v>
          </cell>
          <cell r="Z218">
            <v>226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  <cell r="AH218">
            <v>756</v>
          </cell>
          <cell r="AK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226</v>
          </cell>
          <cell r="Y219">
            <v>0.43055555555555503</v>
          </cell>
          <cell r="Z219">
            <v>226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H219">
            <v>495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226</v>
          </cell>
          <cell r="Y220">
            <v>0.4375</v>
          </cell>
          <cell r="Z220">
            <v>226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845</v>
          </cell>
          <cell r="AI220">
            <v>845</v>
          </cell>
          <cell r="AK220">
            <v>845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226</v>
          </cell>
          <cell r="Y221">
            <v>0.44444444444444398</v>
          </cell>
          <cell r="Z221">
            <v>226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  <cell r="AI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226</v>
          </cell>
          <cell r="Y222">
            <v>0.45138888888888901</v>
          </cell>
          <cell r="Z222">
            <v>226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  <cell r="AI222">
            <v>634</v>
          </cell>
          <cell r="AK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226</v>
          </cell>
          <cell r="Y223">
            <v>0.45833333333333298</v>
          </cell>
          <cell r="Z223">
            <v>226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  <cell r="AI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226</v>
          </cell>
          <cell r="Y224">
            <v>0.46527777777777801</v>
          </cell>
          <cell r="Z224">
            <v>226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  <cell r="AI224">
            <v>532</v>
          </cell>
          <cell r="AK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226</v>
          </cell>
          <cell r="Y225">
            <v>0.47222222222222199</v>
          </cell>
          <cell r="Z225">
            <v>226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137</v>
          </cell>
          <cell r="AI225">
            <v>137</v>
          </cell>
          <cell r="AK225">
            <v>137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226</v>
          </cell>
          <cell r="Y226">
            <v>0.47916666666666602</v>
          </cell>
          <cell r="Z226">
            <v>226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1166</v>
          </cell>
          <cell r="AI226">
            <v>1166</v>
          </cell>
          <cell r="AK226">
            <v>1166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227</v>
          </cell>
          <cell r="Y227">
            <v>0.48611111111111099</v>
          </cell>
          <cell r="Z227">
            <v>227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1040</v>
          </cell>
          <cell r="AI227">
            <v>1040</v>
          </cell>
          <cell r="AK227">
            <v>1040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227</v>
          </cell>
          <cell r="Y228">
            <v>0.49305555555555503</v>
          </cell>
          <cell r="Z228">
            <v>227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  <cell r="AI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227</v>
          </cell>
          <cell r="Y229">
            <v>0.5</v>
          </cell>
          <cell r="Z229">
            <v>227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  <cell r="AI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227</v>
          </cell>
          <cell r="Y230">
            <v>0.51388888888888895</v>
          </cell>
          <cell r="Z230">
            <v>227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  <cell r="AI230">
            <v>933</v>
          </cell>
          <cell r="AK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227</v>
          </cell>
          <cell r="Y231">
            <v>0.54166666666666663</v>
          </cell>
          <cell r="Z231">
            <v>227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  <cell r="AI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227</v>
          </cell>
          <cell r="Y232">
            <v>0.54861111111111105</v>
          </cell>
          <cell r="Z232">
            <v>227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  <cell r="AI232">
            <v>315</v>
          </cell>
          <cell r="AK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227</v>
          </cell>
          <cell r="Y233">
            <v>0.55555555555555558</v>
          </cell>
          <cell r="Z233">
            <v>227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I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227</v>
          </cell>
          <cell r="Y234">
            <v>0.5625</v>
          </cell>
          <cell r="Z234">
            <v>227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802</v>
          </cell>
          <cell r="AI234">
            <v>802</v>
          </cell>
          <cell r="AK234">
            <v>802</v>
          </cell>
        </row>
        <row r="235">
          <cell r="D235" t="str">
            <v>도서관101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227</v>
          </cell>
          <cell r="Y235">
            <v>0.56944444444444442</v>
          </cell>
          <cell r="Z235">
            <v>227</v>
          </cell>
          <cell r="AA235">
            <v>0.39583333333333298</v>
          </cell>
          <cell r="AB235">
            <v>42268</v>
          </cell>
          <cell r="AD235">
            <v>44097</v>
          </cell>
          <cell r="AE235">
            <v>970</v>
          </cell>
          <cell r="AI235">
            <v>970</v>
          </cell>
          <cell r="AK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-</v>
          </cell>
          <cell r="W236" t="str">
            <v>없음</v>
          </cell>
          <cell r="X236">
            <v>227</v>
          </cell>
          <cell r="Y236">
            <v>0.58333333333333337</v>
          </cell>
          <cell r="Z236">
            <v>227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I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227</v>
          </cell>
          <cell r="Y237">
            <v>0.375</v>
          </cell>
          <cell r="Z237">
            <v>227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  <cell r="AI237">
            <v>370</v>
          </cell>
          <cell r="AK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227</v>
          </cell>
          <cell r="Y238">
            <v>0.38194444444444442</v>
          </cell>
          <cell r="Z238">
            <v>227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  <cell r="AI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227</v>
          </cell>
          <cell r="Y239">
            <v>0.38888888888888901</v>
          </cell>
          <cell r="Z239">
            <v>227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411/170</v>
          </cell>
          <cell r="AI239" t="str">
            <v>411/170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227</v>
          </cell>
          <cell r="Y240">
            <v>0.40972222222222199</v>
          </cell>
          <cell r="Z240">
            <v>227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  <cell r="AI240">
            <v>253</v>
          </cell>
          <cell r="AK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227</v>
          </cell>
          <cell r="Y241">
            <v>0.41666666666666702</v>
          </cell>
          <cell r="Z241">
            <v>227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  <cell r="AI241">
            <v>274</v>
          </cell>
          <cell r="AK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227</v>
          </cell>
          <cell r="Y242">
            <v>0.42361111111111099</v>
          </cell>
          <cell r="Z242">
            <v>227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  <cell r="AI242">
            <v>1401</v>
          </cell>
          <cell r="AK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227</v>
          </cell>
          <cell r="Y243">
            <v>0.4375</v>
          </cell>
          <cell r="Z243">
            <v>227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  <cell r="AI243">
            <v>277</v>
          </cell>
          <cell r="AK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227</v>
          </cell>
          <cell r="Y244">
            <v>0.45833333333333331</v>
          </cell>
          <cell r="Z244">
            <v>227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  <cell r="AI244">
            <v>190</v>
          </cell>
          <cell r="AK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227</v>
          </cell>
          <cell r="Y245">
            <v>0.46527777777777773</v>
          </cell>
          <cell r="Z245">
            <v>227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I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227</v>
          </cell>
          <cell r="Y246">
            <v>0.47222222222222227</v>
          </cell>
          <cell r="Z246">
            <v>227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  <cell r="AI246">
            <v>144</v>
          </cell>
          <cell r="AK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227</v>
          </cell>
          <cell r="Y247">
            <v>0.47916666666666602</v>
          </cell>
          <cell r="Z247">
            <v>227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  <cell r="AI247">
            <v>76</v>
          </cell>
          <cell r="AK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227</v>
          </cell>
          <cell r="Y248">
            <v>0.48611111111111099</v>
          </cell>
          <cell r="Z248">
            <v>227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  <cell r="AI248">
            <v>244</v>
          </cell>
          <cell r="AK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227</v>
          </cell>
          <cell r="Y249">
            <v>0.49305555555555503</v>
          </cell>
          <cell r="Z249">
            <v>227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  <cell r="AI249">
            <v>277</v>
          </cell>
          <cell r="AK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227</v>
          </cell>
          <cell r="Y250">
            <v>0.5</v>
          </cell>
          <cell r="Z250">
            <v>227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  <cell r="AI250">
            <v>310</v>
          </cell>
          <cell r="AK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227</v>
          </cell>
          <cell r="Y251">
            <v>0.54166666666666663</v>
          </cell>
          <cell r="Z251">
            <v>227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  <cell r="AI251">
            <v>155</v>
          </cell>
          <cell r="AK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227</v>
          </cell>
          <cell r="Y252">
            <v>0.54861111111111105</v>
          </cell>
          <cell r="Z252">
            <v>227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  <cell r="AI252">
            <v>168</v>
          </cell>
          <cell r="AK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227</v>
          </cell>
          <cell r="Y253">
            <v>0.55555555555555558</v>
          </cell>
          <cell r="Z253">
            <v>227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  <cell r="AI253">
            <v>214</v>
          </cell>
          <cell r="AK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227</v>
          </cell>
          <cell r="Y254">
            <v>0.5625</v>
          </cell>
          <cell r="Z254">
            <v>227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333</v>
          </cell>
          <cell r="AI254">
            <v>333</v>
          </cell>
          <cell r="AK254">
            <v>333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227</v>
          </cell>
          <cell r="Y255">
            <v>0.56944444444444442</v>
          </cell>
          <cell r="Z255">
            <v>227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  <cell r="AI255">
            <v>277</v>
          </cell>
          <cell r="AK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227</v>
          </cell>
          <cell r="Y256">
            <v>0.57638888888888895</v>
          </cell>
          <cell r="Z256">
            <v>227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  <cell r="AI256">
            <v>88</v>
          </cell>
          <cell r="AK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227</v>
          </cell>
          <cell r="Y257">
            <v>0.58333333333333337</v>
          </cell>
          <cell r="Z257">
            <v>227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  <cell r="AI257">
            <v>249</v>
          </cell>
          <cell r="AK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227</v>
          </cell>
          <cell r="Y258">
            <v>0.59027777777777779</v>
          </cell>
          <cell r="Z258">
            <v>227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690</v>
          </cell>
          <cell r="AI258">
            <v>690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227</v>
          </cell>
          <cell r="Y259">
            <v>0.59722222222222221</v>
          </cell>
          <cell r="Z259">
            <v>227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I259">
            <v>746</v>
          </cell>
          <cell r="AK259">
            <v>746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-</v>
          </cell>
          <cell r="W260" t="str">
            <v>없음</v>
          </cell>
          <cell r="X260">
            <v>227</v>
          </cell>
          <cell r="Y260">
            <v>0.5</v>
          </cell>
          <cell r="Z260">
            <v>227</v>
          </cell>
          <cell r="AA260">
            <v>0.40972222222222227</v>
          </cell>
          <cell r="AB260" t="str">
            <v>2021-00-00</v>
          </cell>
          <cell r="AC260" t="str">
            <v>10,</v>
          </cell>
          <cell r="AD260" t="str">
            <v>2021-00-00</v>
          </cell>
          <cell r="AI260">
            <v>3450</v>
          </cell>
          <cell r="AK260">
            <v>3450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VX421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227</v>
          </cell>
          <cell r="Y261">
            <v>0.54166666666666663</v>
          </cell>
          <cell r="Z261">
            <v>227</v>
          </cell>
          <cell r="AA261">
            <v>0.4236111111111111</v>
          </cell>
          <cell r="AB261" t="str">
            <v>2021-00-00</v>
          </cell>
          <cell r="AD261" t="str">
            <v>2021-00-00</v>
          </cell>
          <cell r="AI261">
            <v>1045</v>
          </cell>
          <cell r="AK261">
            <v>1045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227</v>
          </cell>
          <cell r="Y262">
            <v>0.54861111111111105</v>
          </cell>
          <cell r="Z262">
            <v>227</v>
          </cell>
          <cell r="AA262">
            <v>0.4375</v>
          </cell>
          <cell r="AB262" t="str">
            <v>2021-00-00</v>
          </cell>
          <cell r="AD262" t="str">
            <v>2021-00-00</v>
          </cell>
          <cell r="AI262">
            <v>1124</v>
          </cell>
          <cell r="AK262">
            <v>1124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227</v>
          </cell>
          <cell r="Y263">
            <v>0.55555555555555558</v>
          </cell>
          <cell r="Z263">
            <v>227</v>
          </cell>
          <cell r="AA263">
            <v>0.58194444444444449</v>
          </cell>
          <cell r="AB263" t="str">
            <v>2021-00-00</v>
          </cell>
          <cell r="AD263" t="str">
            <v>2021-00-00</v>
          </cell>
          <cell r="AI263">
            <v>1005</v>
          </cell>
          <cell r="AK263">
            <v>1005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3"/>
  <sheetViews>
    <sheetView tabSelected="1" view="pageBreakPreview" zoomScaleNormal="100" zoomScaleSheetLayoutView="100" workbookViewId="0">
      <selection sqref="A1:O1"/>
    </sheetView>
  </sheetViews>
  <sheetFormatPr defaultRowHeight="16.5" x14ac:dyDescent="0.3"/>
  <cols>
    <col min="1" max="1" width="6.375" style="1" customWidth="1"/>
    <col min="2" max="2" width="12.25" style="30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0" customWidth="1"/>
    <col min="10" max="10" width="4.875" style="40" customWidth="1"/>
    <col min="11" max="11" width="3.375" style="40" customWidth="1"/>
    <col min="12" max="12" width="16.375" style="40" customWidth="1"/>
    <col min="13" max="14" width="4.875" style="40" customWidth="1"/>
    <col min="15" max="15" width="13.25" style="30" customWidth="1"/>
    <col min="16" max="26" width="10.5" style="1" customWidth="1"/>
    <col min="27" max="16384" width="9" style="1"/>
  </cols>
  <sheetData>
    <row r="1" spans="1:15" ht="50.1" customHeight="1" x14ac:dyDescent="0.3">
      <c r="A1" s="60" t="s">
        <v>127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</row>
    <row r="2" spans="1:15" ht="15" customHeight="1" x14ac:dyDescent="0.3">
      <c r="A2" s="63" t="s">
        <v>0</v>
      </c>
      <c r="B2" s="63" t="s">
        <v>1</v>
      </c>
      <c r="C2" s="63"/>
      <c r="D2" s="63"/>
      <c r="E2" s="63"/>
      <c r="F2" s="63"/>
      <c r="G2" s="63"/>
      <c r="H2" s="63"/>
      <c r="I2" s="63"/>
      <c r="J2" s="64" t="s">
        <v>2</v>
      </c>
      <c r="K2" s="64"/>
      <c r="L2" s="64"/>
      <c r="M2" s="65" t="s">
        <v>3</v>
      </c>
      <c r="N2" s="65"/>
      <c r="O2" s="66" t="s">
        <v>4</v>
      </c>
    </row>
    <row r="3" spans="1:15" ht="15" customHeight="1" x14ac:dyDescent="0.3">
      <c r="A3" s="63"/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3" t="s">
        <v>11</v>
      </c>
      <c r="I3" s="3" t="s">
        <v>12</v>
      </c>
      <c r="J3" s="65" t="s">
        <v>13</v>
      </c>
      <c r="K3" s="65"/>
      <c r="L3" s="4" t="s">
        <v>14</v>
      </c>
      <c r="M3" s="65"/>
      <c r="N3" s="65"/>
      <c r="O3" s="67"/>
    </row>
    <row r="4" spans="1:15" ht="15" customHeight="1" x14ac:dyDescent="0.3">
      <c r="A4" s="59" t="s">
        <v>15</v>
      </c>
      <c r="B4" s="2" t="s">
        <v>15</v>
      </c>
      <c r="C4" s="2">
        <v>1</v>
      </c>
      <c r="D4" s="5" t="s">
        <v>16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44119</v>
      </c>
      <c r="J4" s="10">
        <f>VLOOKUP(B4&amp;D4,'[1]점검현황(금월)'!$D$7:$AG$263,23,0)</f>
        <v>205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301</v>
      </c>
      <c r="N4" s="11">
        <v>0.35416666666666669</v>
      </c>
      <c r="O4" s="14" t="s">
        <v>17</v>
      </c>
    </row>
    <row r="5" spans="1:15" ht="15" customHeight="1" x14ac:dyDescent="0.3">
      <c r="A5" s="59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VLOOKUP(B5&amp;D5,'[1]점검현황(금월)'!$D$7:$AG$261,2,0)</f>
        <v>경영대 (ZOOM자동녹화)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201</v>
      </c>
      <c r="K5" s="11">
        <f>VLOOKUP(B5&amp;D5,'[1]점검현황(금월)'!$D$7:$AK$263,24,0)</f>
        <v>0.49513888888888885</v>
      </c>
      <c r="L5" s="12">
        <f>VLOOKUP(B5&amp;D5,'[1]점검현황(금월)'!$D$7:$AK$263,34,0)</f>
        <v>1191</v>
      </c>
      <c r="M5" s="13">
        <v>301</v>
      </c>
      <c r="N5" s="11">
        <v>0.3611111111111111</v>
      </c>
      <c r="O5" s="14"/>
    </row>
    <row r="6" spans="1:15" ht="15" customHeight="1" x14ac:dyDescent="0.3">
      <c r="A6" s="59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201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779/799</v>
      </c>
      <c r="M6" s="13">
        <v>301</v>
      </c>
      <c r="N6" s="11">
        <v>0.36805555555555558</v>
      </c>
      <c r="O6" s="14"/>
    </row>
    <row r="7" spans="1:15" ht="15" customHeight="1" x14ac:dyDescent="0.3">
      <c r="A7" s="59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VLOOKUP(B7&amp;D7,'[1]점검현황(금월)'!$D$7:$AG$261,2,0)</f>
        <v>E-biz(ZOOM자동녹화)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201</v>
      </c>
      <c r="K7" s="11">
        <f>VLOOKUP(B7&amp;D7,'[1]점검현황(금월)'!$D$7:$AK$263,24,0)</f>
        <v>0.55555555555555558</v>
      </c>
      <c r="L7" s="12">
        <f>VLOOKUP(B7&amp;D7,'[1]점검현황(금월)'!$D$7:$AK$263,34,0)</f>
        <v>702</v>
      </c>
      <c r="M7" s="13">
        <v>301</v>
      </c>
      <c r="N7" s="11">
        <v>0.79166666666666663</v>
      </c>
      <c r="O7" s="14"/>
    </row>
    <row r="8" spans="1:15" ht="15" customHeight="1" x14ac:dyDescent="0.3">
      <c r="A8" s="59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44242</v>
      </c>
      <c r="J8" s="10">
        <f>VLOOKUP(B8&amp;D8,'[1]점검현황(금월)'!$D$7:$AG$263,23,0)</f>
        <v>215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301</v>
      </c>
      <c r="N8" s="11">
        <v>0.79861111111111116</v>
      </c>
      <c r="O8" s="14" t="s">
        <v>22</v>
      </c>
    </row>
    <row r="9" spans="1:15" ht="15" customHeight="1" x14ac:dyDescent="0.3">
      <c r="A9" s="59"/>
      <c r="B9" s="2" t="s">
        <v>23</v>
      </c>
      <c r="C9" s="2">
        <v>6</v>
      </c>
      <c r="D9" s="5" t="s">
        <v>24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201</v>
      </c>
      <c r="K9" s="11">
        <f>VLOOKUP(B9&amp;D9,'[1]점검현황(금월)'!$D$7:$AK$263,24,0)</f>
        <v>0.8125</v>
      </c>
      <c r="L9" s="12">
        <f>VLOOKUP(B9&amp;D9,'[1]점검현황(금월)'!$D$7:$AK$263,34,0)</f>
        <v>216</v>
      </c>
      <c r="M9" s="13">
        <v>301</v>
      </c>
      <c r="N9" s="11">
        <v>0.80555555555555602</v>
      </c>
      <c r="O9" s="14"/>
    </row>
    <row r="10" spans="1:15" ht="15" customHeight="1" x14ac:dyDescent="0.3">
      <c r="A10" s="59"/>
      <c r="B10" s="2" t="str">
        <f>B8</f>
        <v>다산관</v>
      </c>
      <c r="C10" s="2">
        <v>7</v>
      </c>
      <c r="D10" s="5" t="s">
        <v>25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201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301</v>
      </c>
      <c r="N10" s="11">
        <v>0.35416666666666669</v>
      </c>
      <c r="O10" s="14"/>
    </row>
    <row r="11" spans="1:15" ht="15" customHeight="1" x14ac:dyDescent="0.3">
      <c r="A11" s="59"/>
      <c r="B11" s="2" t="str">
        <f t="shared" si="0"/>
        <v>다산관</v>
      </c>
      <c r="C11" s="2">
        <v>8</v>
      </c>
      <c r="D11" s="5" t="s">
        <v>26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201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1486</v>
      </c>
      <c r="M11" s="13">
        <v>301</v>
      </c>
      <c r="N11" s="11">
        <v>0.3611111111111111</v>
      </c>
      <c r="O11" s="14" t="s">
        <v>27</v>
      </c>
    </row>
    <row r="12" spans="1:15" ht="15" customHeight="1" x14ac:dyDescent="0.3">
      <c r="A12" s="59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44176</v>
      </c>
      <c r="J12" s="10">
        <f>VLOOKUP(B12&amp;D12,'[1]점검현황(금월)'!$D$7:$AG$263,23,0)</f>
        <v>201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722</v>
      </c>
      <c r="M12" s="13">
        <v>301</v>
      </c>
      <c r="N12" s="11">
        <v>0.36805555555555558</v>
      </c>
      <c r="O12" s="14"/>
    </row>
    <row r="13" spans="1:15" ht="15" customHeight="1" x14ac:dyDescent="0.3">
      <c r="A13" s="59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불어불문(ZOOM자동녹화)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201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26</v>
      </c>
      <c r="M13" s="13">
        <v>301</v>
      </c>
      <c r="N13" s="11">
        <v>0.79166666666666663</v>
      </c>
      <c r="O13" s="14"/>
    </row>
    <row r="14" spans="1:15" ht="15" customHeight="1" x14ac:dyDescent="0.3">
      <c r="A14" s="59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국어국문(ZOOM자동녹화)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202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47</v>
      </c>
      <c r="M14" s="13">
        <v>302</v>
      </c>
      <c r="N14" s="11">
        <v>0.79861111111111116</v>
      </c>
      <c r="O14" s="14"/>
    </row>
    <row r="15" spans="1:15" ht="15" customHeight="1" x14ac:dyDescent="0.3">
      <c r="A15" s="59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사학과(ZOOM자동녹화)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202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162</v>
      </c>
      <c r="M15" s="13">
        <v>302</v>
      </c>
      <c r="N15" s="11">
        <v>0.80555555555555602</v>
      </c>
      <c r="O15" s="14"/>
    </row>
    <row r="16" spans="1:15" ht="15" customHeight="1" x14ac:dyDescent="0.3">
      <c r="A16" s="59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44153</v>
      </c>
      <c r="J16" s="10">
        <f>VLOOKUP(B16&amp;D16,'[1]점검현황(금월)'!$D$7:$AG$263,23,0)</f>
        <v>223</v>
      </c>
      <c r="K16" s="11">
        <f>VLOOKUP(B16&amp;D16,'[1]점검현황(금월)'!$D$7:$AK$263,24,0)</f>
        <v>0.8125</v>
      </c>
      <c r="L16" s="12">
        <f>VLOOKUP(B16&amp;D16,'[1]점검현황(금월)'!$D$7:$AK$263,34,0)</f>
        <v>297</v>
      </c>
      <c r="M16" s="13">
        <v>302</v>
      </c>
      <c r="N16" s="11">
        <v>0.35416666666666669</v>
      </c>
      <c r="O16" s="14" t="s">
        <v>28</v>
      </c>
    </row>
    <row r="17" spans="1:16" ht="15" customHeight="1" x14ac:dyDescent="0.3">
      <c r="A17" s="59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대학원(ZOOM자동녹화)</v>
      </c>
      <c r="F17" s="7" t="str">
        <f>VLOOKUP(B17&amp;D17,'[1]점검현황(금월)'!$D$7:$AG$263,3,0)</f>
        <v>VW540</v>
      </c>
      <c r="G17" s="8" t="str">
        <f>VLOOKUP(B17&amp;D17,'[1]점검현황(금월)'!$D$2:$AG$263,19,0)</f>
        <v>e-ST</v>
      </c>
      <c r="H17" s="9">
        <f>VLOOKUP(B17&amp;D17,'[1]점검현황(금월)'!$D$2:$AG$263,25,0)</f>
        <v>44137</v>
      </c>
      <c r="I17" s="9">
        <f>VLOOKUP(B17&amp;D17,'[1]점검현황(금월)'!$D$7:$AG$263,27,0)</f>
        <v>44137</v>
      </c>
      <c r="J17" s="10">
        <f>VLOOKUP(B17&amp;D17,'[1]점검현황(금월)'!$D$7:$AG$263,23,0)</f>
        <v>202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2</v>
      </c>
      <c r="M17" s="13">
        <v>302</v>
      </c>
      <c r="N17" s="11">
        <v>0.3611111111111111</v>
      </c>
      <c r="O17" s="14"/>
    </row>
    <row r="18" spans="1:16" ht="15" customHeight="1" x14ac:dyDescent="0.3">
      <c r="A18" s="59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(ZOOM자동녹화)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202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702</v>
      </c>
      <c r="M18" s="13">
        <v>302</v>
      </c>
      <c r="N18" s="11">
        <v>0.36805555555555558</v>
      </c>
      <c r="O18" s="14"/>
    </row>
    <row r="19" spans="1:16" ht="15" customHeight="1" x14ac:dyDescent="0.3">
      <c r="A19" s="59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 (ZOOM자동녹화)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e-ST</v>
      </c>
      <c r="H19" s="9">
        <f>VLOOKUP(B19&amp;D19,'[1]점검현황(금월)'!$D$2:$AG$263,25,0)</f>
        <v>44057</v>
      </c>
      <c r="I19" s="9">
        <f>VLOOKUP(B19&amp;D19,'[1]점검현황(금월)'!$D$7:$AG$263,27,0)</f>
        <v>44117</v>
      </c>
      <c r="J19" s="10">
        <f>VLOOKUP(B19&amp;D19,'[1]점검현황(금월)'!$D$7:$AG$263,23,0)</f>
        <v>225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3</v>
      </c>
      <c r="M19" s="13">
        <v>302</v>
      </c>
      <c r="N19" s="11">
        <v>0.79166666666666663</v>
      </c>
      <c r="O19" s="14" t="s">
        <v>29</v>
      </c>
    </row>
    <row r="20" spans="1:16" ht="15" customHeight="1" x14ac:dyDescent="0.3">
      <c r="A20" s="59"/>
      <c r="B20" s="2" t="str">
        <f t="shared" si="0"/>
        <v>다산관</v>
      </c>
      <c r="C20" s="2">
        <v>17</v>
      </c>
      <c r="D20" s="5" t="s">
        <v>30</v>
      </c>
      <c r="E20" s="6" t="str">
        <f>VLOOKUP(B20&amp;D20,'[1]점검현황(금월)'!$D$7:$AG$261,2,0)</f>
        <v>인문대 (PC실)(렉쳐댁자동녹화)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202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58/61</v>
      </c>
      <c r="M20" s="13">
        <v>302</v>
      </c>
      <c r="N20" s="11">
        <v>0.79861111111111116</v>
      </c>
      <c r="O20" s="14"/>
    </row>
    <row r="21" spans="1:16" ht="15" customHeight="1" x14ac:dyDescent="0.3">
      <c r="A21" s="59"/>
      <c r="B21" s="2" t="str">
        <f t="shared" si="0"/>
        <v>다산관</v>
      </c>
      <c r="C21" s="2">
        <v>18</v>
      </c>
      <c r="D21" s="5" t="s">
        <v>31</v>
      </c>
      <c r="E21" s="6" t="str">
        <f>VLOOKUP(B21&amp;D21,'[1]점검현황(금월)'!$D$7:$AG$261,2,0)</f>
        <v>멀티미디어 (ZOOM자동녹화)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44249</v>
      </c>
      <c r="J21" s="10">
        <f>VLOOKUP(B21&amp;D21,'[1]점검현황(금월)'!$D$7:$AG$263,23,0)</f>
        <v>222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148</v>
      </c>
      <c r="M21" s="13">
        <v>302</v>
      </c>
      <c r="N21" s="11">
        <v>0.80555555555555602</v>
      </c>
      <c r="O21" s="14" t="s">
        <v>32</v>
      </c>
    </row>
    <row r="22" spans="1:16" ht="15" customHeight="1" x14ac:dyDescent="0.3">
      <c r="A22" s="59"/>
      <c r="B22" s="2" t="s">
        <v>23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202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302</v>
      </c>
      <c r="N22" s="11">
        <v>0.8125</v>
      </c>
      <c r="O22" s="14"/>
    </row>
    <row r="23" spans="1:16" ht="15" customHeight="1" x14ac:dyDescent="0.3">
      <c r="A23" s="59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(렉쳐댁자동녹화)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202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1046</v>
      </c>
      <c r="M23" s="13">
        <v>302</v>
      </c>
      <c r="N23" s="11">
        <v>0.35416666666666669</v>
      </c>
      <c r="O23" s="14"/>
    </row>
    <row r="24" spans="1:16" ht="15" customHeight="1" x14ac:dyDescent="0.3">
      <c r="A24" s="59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203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1463</v>
      </c>
      <c r="M24" s="13">
        <v>303</v>
      </c>
      <c r="N24" s="11">
        <v>0.3611111111111111</v>
      </c>
      <c r="O24" s="14"/>
    </row>
    <row r="25" spans="1:16" ht="15" customHeight="1" x14ac:dyDescent="0.3">
      <c r="A25" s="59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멀티미디어(ZOOM자동녹화)</v>
      </c>
      <c r="F25" s="7" t="str">
        <f>VLOOKUP(B25&amp;D25,'[1]점검현황(금월)'!$D$7:$AG$263,3,0)</f>
        <v>VMZ60 / VMZ60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2020-08-27/2020-08-27</v>
      </c>
      <c r="I25" s="9">
        <f>VLOOKUP(B25&amp;D25,'[1]점검현황(금월)'!$D$7:$AG$263,27,0)</f>
        <v>44070</v>
      </c>
      <c r="J25" s="10">
        <f>VLOOKUP(B25&amp;D25,'[1]점검현황(금월)'!$D$7:$AG$263,23,0)</f>
        <v>203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220/217</v>
      </c>
      <c r="M25" s="13">
        <v>303</v>
      </c>
      <c r="N25" s="11">
        <v>0.36805555555555558</v>
      </c>
      <c r="O25" s="14"/>
    </row>
    <row r="26" spans="1:16" ht="15" customHeight="1" x14ac:dyDescent="0.3">
      <c r="A26" s="59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203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376/1077</v>
      </c>
      <c r="M26" s="13">
        <v>303</v>
      </c>
      <c r="N26" s="11">
        <v>0.79166666666666663</v>
      </c>
      <c r="O26" s="14"/>
      <c r="P26" s="15"/>
    </row>
    <row r="27" spans="1:16" ht="15" customHeight="1" x14ac:dyDescent="0.3">
      <c r="A27" s="59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203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751</v>
      </c>
      <c r="M27" s="13">
        <v>303</v>
      </c>
      <c r="N27" s="11">
        <v>0.79861111111111116</v>
      </c>
      <c r="O27" s="14"/>
    </row>
    <row r="28" spans="1:16" ht="15" customHeight="1" x14ac:dyDescent="0.3">
      <c r="A28" s="59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203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2360</v>
      </c>
      <c r="M28" s="13">
        <v>303</v>
      </c>
      <c r="N28" s="11">
        <v>0.80208333333333337</v>
      </c>
      <c r="O28" s="14"/>
    </row>
    <row r="29" spans="1:16" ht="15" customHeight="1" x14ac:dyDescent="0.3">
      <c r="A29" s="59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203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303</v>
      </c>
      <c r="N29" s="11">
        <v>0.80555555555555602</v>
      </c>
      <c r="O29" s="14"/>
    </row>
    <row r="30" spans="1:16" ht="15" customHeight="1" x14ac:dyDescent="0.3">
      <c r="A30" s="59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44176</v>
      </c>
      <c r="J30" s="10">
        <f>VLOOKUP(B30&amp;D30,'[1]점검현황(금월)'!$D$7:$AG$263,23,0)</f>
        <v>223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147</v>
      </c>
      <c r="M30" s="13">
        <v>303</v>
      </c>
      <c r="N30" s="11">
        <v>0.375</v>
      </c>
      <c r="O30" s="14" t="s">
        <v>28</v>
      </c>
    </row>
    <row r="31" spans="1:16" ht="15" customHeight="1" x14ac:dyDescent="0.3">
      <c r="A31" s="59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44245</v>
      </c>
      <c r="J31" s="10">
        <f>VLOOKUP(B31&amp;D31,'[1]점검현황(금월)'!$D$7:$AG$263,23,0)</f>
        <v>218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1003</v>
      </c>
      <c r="M31" s="13">
        <v>303</v>
      </c>
      <c r="N31" s="11">
        <v>0.38194444444444442</v>
      </c>
      <c r="O31" s="14" t="s">
        <v>33</v>
      </c>
    </row>
    <row r="32" spans="1:16" ht="15" customHeight="1" x14ac:dyDescent="0.3">
      <c r="A32" s="53" t="s">
        <v>34</v>
      </c>
      <c r="B32" s="16" t="s">
        <v>34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215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0/0/0/138</v>
      </c>
      <c r="M32" s="13">
        <v>303</v>
      </c>
      <c r="N32" s="11">
        <v>0.38888888888888901</v>
      </c>
      <c r="O32" s="14" t="s">
        <v>22</v>
      </c>
    </row>
    <row r="33" spans="1:15" ht="15" customHeight="1" x14ac:dyDescent="0.3">
      <c r="A33" s="58"/>
      <c r="B33" s="16" t="s">
        <v>34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220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111</v>
      </c>
      <c r="M33" s="13">
        <v>303</v>
      </c>
      <c r="N33" s="11">
        <v>0.39583333333333298</v>
      </c>
      <c r="O33" s="14" t="s">
        <v>35</v>
      </c>
    </row>
    <row r="34" spans="1:15" ht="15" customHeight="1" x14ac:dyDescent="0.3">
      <c r="A34" s="58"/>
      <c r="B34" s="16" t="s">
        <v>34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44158</v>
      </c>
      <c r="J34" s="10">
        <f>VLOOKUP(B34&amp;D34,'[1]점검현황(금월)'!$D$7:$AG$263,23,0)</f>
        <v>204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583</v>
      </c>
      <c r="M34" s="13">
        <v>304</v>
      </c>
      <c r="N34" s="11">
        <v>0.40277777777777801</v>
      </c>
      <c r="O34" s="14"/>
    </row>
    <row r="35" spans="1:15" ht="15" customHeight="1" x14ac:dyDescent="0.3">
      <c r="A35" s="58"/>
      <c r="B35" s="16" t="s">
        <v>36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204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2873</v>
      </c>
      <c r="M35" s="13">
        <v>304</v>
      </c>
      <c r="N35" s="11">
        <v>0.40972222222222199</v>
      </c>
      <c r="O35" s="14"/>
    </row>
    <row r="36" spans="1:15" ht="15" customHeight="1" x14ac:dyDescent="0.3">
      <c r="A36" s="58"/>
      <c r="B36" s="16" t="s">
        <v>34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204</v>
      </c>
      <c r="K36" s="11">
        <f>VLOOKUP(B36&amp;D36,'[1]점검현황(금월)'!$D$7:$AK$263,24,0)</f>
        <v>0.375</v>
      </c>
      <c r="L36" s="12">
        <f>VLOOKUP(B36&amp;D36,'[1]점검현황(금월)'!$D$7:$AK$263,34,0)</f>
        <v>1682</v>
      </c>
      <c r="M36" s="13">
        <v>304</v>
      </c>
      <c r="N36" s="11">
        <v>0.41666666666666702</v>
      </c>
      <c r="O36" s="14"/>
    </row>
    <row r="37" spans="1:15" ht="15" customHeight="1" x14ac:dyDescent="0.3">
      <c r="A37" s="58"/>
      <c r="B37" s="16" t="s">
        <v>34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220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142</v>
      </c>
      <c r="M37" s="13">
        <v>304</v>
      </c>
      <c r="N37" s="11">
        <v>0.42361111111111099</v>
      </c>
      <c r="O37" s="14" t="s">
        <v>37</v>
      </c>
    </row>
    <row r="38" spans="1:15" ht="15" customHeight="1" x14ac:dyDescent="0.3">
      <c r="A38" s="58"/>
      <c r="B38" s="16" t="s">
        <v>34</v>
      </c>
      <c r="C38" s="16">
        <v>7</v>
      </c>
      <c r="D38" s="5">
        <v>252</v>
      </c>
      <c r="E38" s="6" t="str">
        <f>VLOOKUP(B38&amp;D38,'[1]점검현황(금월)'!$D$7:$AG$261,2,0)</f>
        <v>정치외교(ZOOM자동녹화)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204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510</v>
      </c>
      <c r="M38" s="13">
        <v>304</v>
      </c>
      <c r="N38" s="11">
        <v>0.43055555555555503</v>
      </c>
      <c r="O38" s="14"/>
    </row>
    <row r="39" spans="1:15" ht="15" customHeight="1" x14ac:dyDescent="0.3">
      <c r="A39" s="58"/>
      <c r="B39" s="16" t="s">
        <v>34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44086</v>
      </c>
      <c r="J39" s="10">
        <f>VLOOKUP(B39&amp;D39,'[1]점검현황(금월)'!$D$7:$AG$263,23,0)</f>
        <v>204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1176</v>
      </c>
      <c r="M39" s="13">
        <v>304</v>
      </c>
      <c r="N39" s="11">
        <v>0.4375</v>
      </c>
      <c r="O39" s="14"/>
    </row>
    <row r="40" spans="1:15" ht="15" customHeight="1" x14ac:dyDescent="0.3">
      <c r="A40" s="58"/>
      <c r="B40" s="16" t="s">
        <v>34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44186</v>
      </c>
      <c r="J40" s="10">
        <f>VLOOKUP(B40&amp;D40,'[1]점검현황(금월)'!$D$7:$AG$263,23,0)</f>
        <v>222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1216</v>
      </c>
      <c r="M40" s="13">
        <v>304</v>
      </c>
      <c r="N40" s="11">
        <v>0.44444444444444398</v>
      </c>
      <c r="O40" s="14" t="s">
        <v>32</v>
      </c>
    </row>
    <row r="41" spans="1:15" ht="15" customHeight="1" x14ac:dyDescent="0.3">
      <c r="A41" s="58"/>
      <c r="B41" s="16" t="s">
        <v>34</v>
      </c>
      <c r="C41" s="16">
        <v>10</v>
      </c>
      <c r="D41" s="5">
        <v>255</v>
      </c>
      <c r="E41" s="6" t="str">
        <f>VLOOKUP(B41&amp;D41,'[1]점검현황(금월)'!$D$7:$AG$261,2,0)</f>
        <v>행정학(ZOOM자동녹화)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204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988</v>
      </c>
      <c r="M41" s="13">
        <v>304</v>
      </c>
      <c r="N41" s="11">
        <v>0.45138888888888901</v>
      </c>
      <c r="O41" s="14"/>
    </row>
    <row r="42" spans="1:15" ht="15" customHeight="1" x14ac:dyDescent="0.3">
      <c r="A42" s="58"/>
      <c r="B42" s="16" t="s">
        <v>34</v>
      </c>
      <c r="C42" s="16">
        <v>11</v>
      </c>
      <c r="D42" s="5">
        <v>256</v>
      </c>
      <c r="E42" s="6" t="str">
        <f>VLOOKUP(B42&amp;D42,'[1]점검현황(금월)'!$D$7:$AG$261,2,0)</f>
        <v>심리학(ZOOM자동녹화)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204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1120</v>
      </c>
      <c r="M42" s="13">
        <v>304</v>
      </c>
      <c r="N42" s="11">
        <v>0.45833333333333298</v>
      </c>
      <c r="O42" s="14"/>
    </row>
    <row r="43" spans="1:15" ht="15" customHeight="1" x14ac:dyDescent="0.3">
      <c r="A43" s="58"/>
      <c r="B43" s="16" t="s">
        <v>34</v>
      </c>
      <c r="C43" s="16">
        <v>12</v>
      </c>
      <c r="D43" s="5">
        <v>257</v>
      </c>
      <c r="E43" s="6" t="str">
        <f>VLOOKUP(B43&amp;D43,'[1]점검현황(금월)'!$D$7:$AG$261,2,0)</f>
        <v>사회학(ZOOM자동녹화)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204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1043</v>
      </c>
      <c r="M43" s="13">
        <v>304</v>
      </c>
      <c r="N43" s="11">
        <v>0.46527777777777801</v>
      </c>
      <c r="O43" s="14"/>
    </row>
    <row r="44" spans="1:15" ht="15" customHeight="1" x14ac:dyDescent="0.3">
      <c r="A44" s="58"/>
      <c r="B44" s="16" t="s">
        <v>34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44179</v>
      </c>
      <c r="J44" s="10">
        <f>VLOOKUP(B44&amp;D44,'[1]점검현황(금월)'!$D$7:$AG$263,23,0)</f>
        <v>205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21</v>
      </c>
      <c r="M44" s="13">
        <v>305</v>
      </c>
      <c r="N44" s="11">
        <v>0.47222222222222199</v>
      </c>
      <c r="O44" s="14"/>
    </row>
    <row r="45" spans="1:15" ht="15" customHeight="1" x14ac:dyDescent="0.3">
      <c r="A45" s="58"/>
      <c r="B45" s="16" t="s">
        <v>34</v>
      </c>
      <c r="C45" s="16">
        <v>14</v>
      </c>
      <c r="D45" s="5">
        <v>259</v>
      </c>
      <c r="E45" s="6" t="str">
        <f>VLOOKUP(B45&amp;D45,'[1]점검현황(금월)'!$D$7:$AG$261,2,0)</f>
        <v>멀티미디어 (ZOOM자동녹화)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205</v>
      </c>
      <c r="K45" s="11">
        <f>VLOOKUP(B45&amp;D45,'[1]점검현황(금월)'!$D$7:$AK$263,24,0)</f>
        <v>0.4375</v>
      </c>
      <c r="L45" s="12">
        <f>VLOOKUP(B45&amp;D45,'[1]점검현황(금월)'!$D$7:$AK$263,34,0)</f>
        <v>72</v>
      </c>
      <c r="M45" s="13">
        <v>305</v>
      </c>
      <c r="N45" s="11">
        <v>0.47916666666666602</v>
      </c>
      <c r="O45" s="14"/>
    </row>
    <row r="46" spans="1:15" ht="15" customHeight="1" x14ac:dyDescent="0.3">
      <c r="A46" s="58"/>
      <c r="B46" s="16" t="s">
        <v>34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44205</v>
      </c>
      <c r="J46" s="10">
        <f>VLOOKUP(B46&amp;D46,'[1]점검현황(금월)'!$D$7:$AG$263,23,0)</f>
        <v>205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1266</v>
      </c>
      <c r="M46" s="13">
        <v>305</v>
      </c>
      <c r="N46" s="11">
        <v>0.48611111111111099</v>
      </c>
      <c r="O46" s="14"/>
    </row>
    <row r="47" spans="1:15" ht="15" customHeight="1" x14ac:dyDescent="0.3">
      <c r="A47" s="58"/>
      <c r="B47" s="16" t="s">
        <v>34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44179</v>
      </c>
      <c r="J47" s="10">
        <f>VLOOKUP(B47&amp;D47,'[1]점검현황(금월)'!$D$7:$AG$263,23,0)</f>
        <v>205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59</v>
      </c>
      <c r="M47" s="13">
        <v>305</v>
      </c>
      <c r="N47" s="11">
        <v>0.49305555555555503</v>
      </c>
      <c r="O47" s="14"/>
    </row>
    <row r="48" spans="1:15" ht="15" customHeight="1" x14ac:dyDescent="0.3">
      <c r="A48" s="58"/>
      <c r="B48" s="16" t="s">
        <v>34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44212</v>
      </c>
      <c r="J48" s="10">
        <f>VLOOKUP(B48&amp;D48,'[1]점검현황(금월)'!$D$7:$AG$263,23,0)</f>
        <v>205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466</v>
      </c>
      <c r="M48" s="13">
        <v>305</v>
      </c>
      <c r="N48" s="11">
        <v>0.5</v>
      </c>
      <c r="O48" s="14"/>
    </row>
    <row r="49" spans="1:15" ht="15" customHeight="1" x14ac:dyDescent="0.3">
      <c r="A49" s="58"/>
      <c r="B49" s="16" t="s">
        <v>34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205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2023</v>
      </c>
      <c r="M49" s="13">
        <v>305</v>
      </c>
      <c r="N49" s="11">
        <v>0.54166666666666663</v>
      </c>
      <c r="O49" s="14"/>
    </row>
    <row r="50" spans="1:15" ht="15" customHeight="1" x14ac:dyDescent="0.3">
      <c r="A50" s="58"/>
      <c r="B50" s="16" t="s">
        <v>34</v>
      </c>
      <c r="C50" s="16">
        <v>19</v>
      </c>
      <c r="D50" s="5">
        <v>356</v>
      </c>
      <c r="E50" s="6" t="str">
        <f>VLOOKUP(B50&amp;D50,'[1]점검현황(금월)'!$D$7:$AG$261,2,0)</f>
        <v>경제학 (ZOOM자동녹화)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205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296</v>
      </c>
      <c r="M50" s="13">
        <v>305</v>
      </c>
      <c r="N50" s="11">
        <v>0.54861111111111105</v>
      </c>
      <c r="O50" s="14"/>
    </row>
    <row r="51" spans="1:15" ht="15" customHeight="1" x14ac:dyDescent="0.3">
      <c r="A51" s="58"/>
      <c r="B51" s="17" t="s">
        <v>34</v>
      </c>
      <c r="C51" s="16">
        <v>20</v>
      </c>
      <c r="D51" s="18">
        <v>357</v>
      </c>
      <c r="E51" s="6" t="str">
        <f>VLOOKUP(B51&amp;D51,'[1]점검현황(금월)'!$D$7:$AG$261,2,0)</f>
        <v>대학원(ZOOM자동녹화)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205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28</v>
      </c>
      <c r="M51" s="13">
        <v>305</v>
      </c>
      <c r="N51" s="11">
        <v>0.55555555555555503</v>
      </c>
      <c r="O51" s="14"/>
    </row>
    <row r="52" spans="1:15" ht="15" customHeight="1" x14ac:dyDescent="0.3">
      <c r="A52" s="58"/>
      <c r="B52" s="16" t="s">
        <v>34</v>
      </c>
      <c r="C52" s="16">
        <v>21</v>
      </c>
      <c r="D52" s="5" t="s">
        <v>38</v>
      </c>
      <c r="E52" s="6" t="str">
        <f>VLOOKUP(B52&amp;D52,'[1]점검현황(금월)'!$D$7:$AG$261,2,0)</f>
        <v>멀티미디어 (렉쳐댁자동녹화)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44160</v>
      </c>
      <c r="J52" s="10">
        <f>VLOOKUP(B52&amp;D52,'[1]점검현황(금월)'!$D$7:$AG$263,23,0)</f>
        <v>205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196</v>
      </c>
      <c r="M52" s="13">
        <v>305</v>
      </c>
      <c r="N52" s="11">
        <v>0.5625</v>
      </c>
      <c r="O52" s="14"/>
    </row>
    <row r="53" spans="1:15" ht="15" customHeight="1" x14ac:dyDescent="0.3">
      <c r="A53" s="58"/>
      <c r="B53" s="16" t="s">
        <v>34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44214</v>
      </c>
      <c r="J53" s="10">
        <f>VLOOKUP(B53&amp;D53,'[1]점검현황(금월)'!$D$7:$AG$263,23,0)</f>
        <v>205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305</v>
      </c>
      <c r="N53" s="11">
        <v>0.56944444444444398</v>
      </c>
      <c r="O53" s="14"/>
    </row>
    <row r="54" spans="1:15" ht="15" customHeight="1" x14ac:dyDescent="0.3">
      <c r="A54" s="58"/>
      <c r="B54" s="16" t="s">
        <v>34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206</v>
      </c>
      <c r="K54" s="11">
        <f>VLOOKUP(B54&amp;D54,'[1]점검현황(금월)'!$D$7:$AK$263,24,0)</f>
        <v>0.5</v>
      </c>
      <c r="L54" s="12">
        <f>VLOOKUP(B54&amp;D54,'[1]점검현황(금월)'!$D$7:$AK$263,34,0)</f>
        <v>1745</v>
      </c>
      <c r="M54" s="13">
        <v>306</v>
      </c>
      <c r="N54" s="11">
        <v>0.35416666666666669</v>
      </c>
      <c r="O54" s="14"/>
    </row>
    <row r="55" spans="1:15" ht="15" customHeight="1" x14ac:dyDescent="0.3">
      <c r="A55" s="54"/>
      <c r="B55" s="16" t="s">
        <v>36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206</v>
      </c>
      <c r="K55" s="11">
        <f>VLOOKUP(B55&amp;D55,'[1]점검현황(금월)'!$D$7:$AK$263,24,0)</f>
        <v>0.5</v>
      </c>
      <c r="L55" s="12">
        <f>VLOOKUP(B55&amp;D55,'[1]점검현황(금월)'!$D$7:$AK$263,34,0)</f>
        <v>1407</v>
      </c>
      <c r="M55" s="13">
        <v>306</v>
      </c>
      <c r="N55" s="11">
        <v>0.35416666666666669</v>
      </c>
      <c r="O55" s="14"/>
    </row>
    <row r="56" spans="1:15" ht="15" customHeight="1" x14ac:dyDescent="0.3">
      <c r="A56" s="57" t="s">
        <v>39</v>
      </c>
      <c r="B56" s="16" t="s">
        <v>39</v>
      </c>
      <c r="C56" s="16">
        <v>1</v>
      </c>
      <c r="D56" s="5" t="s">
        <v>40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206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99/85/85/99</v>
      </c>
      <c r="M56" s="13">
        <v>306</v>
      </c>
      <c r="N56" s="11">
        <v>0.36805555555555558</v>
      </c>
      <c r="O56" s="14"/>
    </row>
    <row r="57" spans="1:15" ht="15" customHeight="1" x14ac:dyDescent="0.3">
      <c r="A57" s="57"/>
      <c r="B57" s="16" t="s">
        <v>39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206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427</v>
      </c>
      <c r="M57" s="13">
        <v>306</v>
      </c>
      <c r="N57" s="11">
        <v>0.79166666666666663</v>
      </c>
      <c r="O57" s="14"/>
    </row>
    <row r="58" spans="1:15" ht="15" customHeight="1" x14ac:dyDescent="0.3">
      <c r="A58" s="57"/>
      <c r="B58" s="16" t="s">
        <v>39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44191</v>
      </c>
      <c r="J58" s="10">
        <f>VLOOKUP(B58&amp;D58,'[1]점검현황(금월)'!$D$7:$AG$263,23,0)</f>
        <v>206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513</v>
      </c>
      <c r="M58" s="13">
        <v>306</v>
      </c>
      <c r="N58" s="11">
        <v>0.79861111111111116</v>
      </c>
      <c r="O58" s="14"/>
    </row>
    <row r="59" spans="1:15" ht="15" customHeight="1" x14ac:dyDescent="0.3">
      <c r="A59" s="57"/>
      <c r="B59" s="16" t="s">
        <v>39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44092</v>
      </c>
      <c r="J59" s="10">
        <f>VLOOKUP(B59&amp;D59,'[1]점검현황(금월)'!$D$7:$AG$263,23,0)</f>
        <v>222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204</v>
      </c>
      <c r="M59" s="13">
        <v>306</v>
      </c>
      <c r="N59" s="11">
        <v>0.80555555555555602</v>
      </c>
      <c r="O59" s="14" t="s">
        <v>32</v>
      </c>
    </row>
    <row r="60" spans="1:15" ht="15" customHeight="1" x14ac:dyDescent="0.3">
      <c r="A60" s="57"/>
      <c r="B60" s="16" t="s">
        <v>39</v>
      </c>
      <c r="C60" s="16">
        <v>5</v>
      </c>
      <c r="D60" s="5">
        <v>131</v>
      </c>
      <c r="E60" s="6" t="str">
        <f>VLOOKUP(B60&amp;D60,'[1]점검현황(금월)'!$D$7:$AG$261,2,0)</f>
        <v>멀티미디어(ZOOM자동녹화)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44088</v>
      </c>
      <c r="J60" s="10">
        <f>VLOOKUP(B60&amp;D60,'[1]점검현황(금월)'!$D$7:$AG$263,23,0)</f>
        <v>206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306</v>
      </c>
      <c r="N60" s="11">
        <v>0.35416666666666669</v>
      </c>
      <c r="O60" s="14"/>
    </row>
    <row r="61" spans="1:15" ht="15" customHeight="1" x14ac:dyDescent="0.3">
      <c r="A61" s="57"/>
      <c r="B61" s="16" t="s">
        <v>39</v>
      </c>
      <c r="C61" s="16">
        <v>6</v>
      </c>
      <c r="D61" s="5">
        <v>132</v>
      </c>
      <c r="E61" s="6" t="str">
        <f>VLOOKUP(B61&amp;D61,'[1]점검현황(금월)'!$D$7:$AG$261,2,0)</f>
        <v>멀티미디어(ZOOM자동녹화)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44215</v>
      </c>
      <c r="J61" s="10">
        <f>VLOOKUP(B61&amp;D61,'[1]점검현황(금월)'!$D$7:$AG$263,23,0)</f>
        <v>206</v>
      </c>
      <c r="K61" s="11">
        <f>VLOOKUP(B61&amp;D61,'[1]점검현황(금월)'!$D$7:$AK$263,24,0)</f>
        <v>0.8125</v>
      </c>
      <c r="L61" s="12">
        <f>VLOOKUP(B61&amp;D61,'[1]점검현황(금월)'!$D$7:$AK$263,34,0)</f>
        <v>781</v>
      </c>
      <c r="M61" s="13">
        <v>306</v>
      </c>
      <c r="N61" s="11">
        <v>0.3611111111111111</v>
      </c>
      <c r="O61" s="14"/>
    </row>
    <row r="62" spans="1:15" ht="15" customHeight="1" x14ac:dyDescent="0.3">
      <c r="A62" s="57"/>
      <c r="B62" s="16" t="s">
        <v>39</v>
      </c>
      <c r="C62" s="16">
        <v>7</v>
      </c>
      <c r="D62" s="5">
        <v>133</v>
      </c>
      <c r="E62" s="6" t="str">
        <f>VLOOKUP(B62&amp;D62,'[1]점검현황(금월)'!$D$7:$AG$261,2,0)</f>
        <v>멀티미디어(ZOOM자동녹화)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44180</v>
      </c>
      <c r="J62" s="10">
        <f>VLOOKUP(B62&amp;D62,'[1]점검현황(금월)'!$D$7:$AG$263,23,0)</f>
        <v>206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306</v>
      </c>
      <c r="N62" s="11">
        <v>0.36805555555555558</v>
      </c>
      <c r="O62" s="14"/>
    </row>
    <row r="63" spans="1:15" ht="15" customHeight="1" x14ac:dyDescent="0.3">
      <c r="A63" s="57"/>
      <c r="B63" s="16" t="s">
        <v>39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44180</v>
      </c>
      <c r="J63" s="10">
        <f>VLOOKUP(B63&amp;D63,'[1]점검현황(금월)'!$D$7:$AG$263,23,0)</f>
        <v>206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62</v>
      </c>
      <c r="M63" s="13">
        <v>306</v>
      </c>
      <c r="N63" s="11">
        <v>0.79166666666666663</v>
      </c>
      <c r="O63" s="14"/>
    </row>
    <row r="64" spans="1:15" ht="15" customHeight="1" x14ac:dyDescent="0.3">
      <c r="A64" s="57"/>
      <c r="B64" s="16" t="s">
        <v>39</v>
      </c>
      <c r="C64" s="16">
        <v>9</v>
      </c>
      <c r="D64" s="5" t="s">
        <v>41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206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306</v>
      </c>
      <c r="N64" s="11">
        <v>0.79861111111111116</v>
      </c>
      <c r="O64" s="14"/>
    </row>
    <row r="65" spans="1:15" ht="15" customHeight="1" x14ac:dyDescent="0.3">
      <c r="A65" s="57"/>
      <c r="B65" s="16" t="s">
        <v>39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44182</v>
      </c>
      <c r="J65" s="10">
        <f>VLOOKUP(B65&amp;D65,'[1]점검현황(금월)'!$D$7:$AG$263,23,0)</f>
        <v>206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637</v>
      </c>
      <c r="M65" s="13">
        <v>306</v>
      </c>
      <c r="N65" s="11">
        <v>0.80555555555555602</v>
      </c>
      <c r="O65" s="14"/>
    </row>
    <row r="66" spans="1:15" ht="15" customHeight="1" x14ac:dyDescent="0.3">
      <c r="A66" s="57"/>
      <c r="B66" s="16" t="s">
        <v>39</v>
      </c>
      <c r="C66" s="16">
        <v>11</v>
      </c>
      <c r="D66" s="5">
        <v>203</v>
      </c>
      <c r="E66" s="6" t="str">
        <f>VLOOKUP(B66&amp;D66,'[1]점검현황(금월)'!$D$7:$AG$261,2,0)</f>
        <v>멀티미디어 (ZOOM자동녹화)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44184</v>
      </c>
      <c r="J66" s="10">
        <f>VLOOKUP(B66&amp;D66,'[1]점검현황(금월)'!$D$7:$AG$263,23,0)</f>
        <v>218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48</v>
      </c>
      <c r="M66" s="13">
        <v>306</v>
      </c>
      <c r="N66" s="11">
        <v>0.35416666666666669</v>
      </c>
      <c r="O66" s="14" t="s">
        <v>33</v>
      </c>
    </row>
    <row r="67" spans="1:15" ht="15" customHeight="1" x14ac:dyDescent="0.3">
      <c r="A67" s="57"/>
      <c r="B67" s="16" t="s">
        <v>39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44093</v>
      </c>
      <c r="J67" s="10">
        <f>VLOOKUP(B67&amp;D67,'[1]점검현황(금월)'!$D$7:$AG$263,23,0)</f>
        <v>206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265</v>
      </c>
      <c r="M67" s="13">
        <v>306</v>
      </c>
      <c r="N67" s="11">
        <v>0.3611111111111111</v>
      </c>
      <c r="O67" s="14"/>
    </row>
    <row r="68" spans="1:15" ht="15" customHeight="1" x14ac:dyDescent="0.3">
      <c r="A68" s="57"/>
      <c r="B68" s="16" t="s">
        <v>39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44096</v>
      </c>
      <c r="J68" s="10">
        <f>VLOOKUP(B68&amp;D68,'[1]점검현황(금월)'!$D$7:$AG$263,23,0)</f>
        <v>206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592</v>
      </c>
      <c r="M68" s="13">
        <v>306</v>
      </c>
      <c r="N68" s="11">
        <v>0.36805555555555558</v>
      </c>
      <c r="O68" s="14"/>
    </row>
    <row r="69" spans="1:15" ht="15" customHeight="1" x14ac:dyDescent="0.3">
      <c r="A69" s="57"/>
      <c r="B69" s="16" t="s">
        <v>39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44155</v>
      </c>
      <c r="J69" s="10">
        <f>VLOOKUP(B69&amp;D69,'[1]점검현황(금월)'!$D$7:$AG$263,23,0)</f>
        <v>206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1404</v>
      </c>
      <c r="M69" s="13">
        <v>306</v>
      </c>
      <c r="N69" s="11">
        <v>0.79166666666666663</v>
      </c>
      <c r="O69" s="14"/>
    </row>
    <row r="70" spans="1:15" ht="15" customHeight="1" x14ac:dyDescent="0.3">
      <c r="A70" s="57"/>
      <c r="B70" s="16" t="s">
        <v>39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44184</v>
      </c>
      <c r="J70" s="10">
        <f>VLOOKUP(B70&amp;D70,'[1]점검현황(금월)'!$D$7:$AG$263,23,0)</f>
        <v>206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22</v>
      </c>
      <c r="M70" s="13">
        <v>306</v>
      </c>
      <c r="N70" s="11">
        <v>0.79861111111111116</v>
      </c>
      <c r="O70" s="14" t="s">
        <v>42</v>
      </c>
    </row>
    <row r="71" spans="1:15" ht="15" customHeight="1" x14ac:dyDescent="0.3">
      <c r="A71" s="57"/>
      <c r="B71" s="16" t="s">
        <v>39</v>
      </c>
      <c r="C71" s="16">
        <v>16</v>
      </c>
      <c r="D71" s="5">
        <v>234</v>
      </c>
      <c r="E71" s="6" t="str">
        <f>VLOOKUP(B71&amp;D71,'[1]점검현황(금월)'!$D$7:$AG$261,2,0)</f>
        <v>다산학부(ZOOM자동녹화)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206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297</v>
      </c>
      <c r="M71" s="13">
        <v>306</v>
      </c>
      <c r="N71" s="11">
        <v>0.80555555555555602</v>
      </c>
      <c r="O71" s="14"/>
    </row>
    <row r="72" spans="1:15" ht="15" customHeight="1" x14ac:dyDescent="0.3">
      <c r="A72" s="57"/>
      <c r="B72" s="16" t="s">
        <v>39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44097</v>
      </c>
      <c r="J72" s="10">
        <f>VLOOKUP(B72&amp;D72,'[1]점검현황(금월)'!$D$7:$AG$263,23,0)</f>
        <v>206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58</v>
      </c>
      <c r="M72" s="13">
        <v>306</v>
      </c>
      <c r="N72" s="11">
        <v>0.35416666666666669</v>
      </c>
      <c r="O72" s="14"/>
    </row>
    <row r="73" spans="1:15" ht="15" customHeight="1" x14ac:dyDescent="0.3">
      <c r="A73" s="57"/>
      <c r="B73" s="16" t="s">
        <v>39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44132</v>
      </c>
      <c r="J73" s="10">
        <f>VLOOKUP(B73&amp;D73,'[1]점검현황(금월)'!$D$7:$AG$263,23,0)</f>
        <v>206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31</v>
      </c>
      <c r="M73" s="13">
        <v>306</v>
      </c>
      <c r="N73" s="11">
        <v>0.3611111111111111</v>
      </c>
      <c r="O73" s="14"/>
    </row>
    <row r="74" spans="1:15" ht="15" customHeight="1" x14ac:dyDescent="0.3">
      <c r="A74" s="57"/>
      <c r="B74" s="16" t="s">
        <v>39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44216</v>
      </c>
      <c r="J74" s="10">
        <f>VLOOKUP(B74&amp;D74,'[1]점검현황(금월)'!$D$7:$AG$263,23,0)</f>
        <v>208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1049</v>
      </c>
      <c r="M74" s="19">
        <v>308</v>
      </c>
      <c r="N74" s="11">
        <v>0.36805555555555558</v>
      </c>
      <c r="O74" s="14"/>
    </row>
    <row r="75" spans="1:15" ht="15" customHeight="1" x14ac:dyDescent="0.3">
      <c r="A75" s="57"/>
      <c r="B75" s="16" t="s">
        <v>39</v>
      </c>
      <c r="C75" s="16">
        <v>20</v>
      </c>
      <c r="D75" s="5">
        <v>303</v>
      </c>
      <c r="E75" s="6" t="str">
        <f>VLOOKUP(B75&amp;D75,'[1]점검현황(금월)'!$D$7:$AG$261,2,0)</f>
        <v>교수학습 (렉쳐댁자동녹화)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208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103</v>
      </c>
      <c r="M75" s="19">
        <v>308</v>
      </c>
      <c r="N75" s="11">
        <v>0.40972222222222199</v>
      </c>
      <c r="O75" s="14"/>
    </row>
    <row r="76" spans="1:15" ht="15" customHeight="1" x14ac:dyDescent="0.3">
      <c r="A76" s="57"/>
      <c r="B76" s="16" t="s">
        <v>39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44221</v>
      </c>
      <c r="J76" s="10">
        <f>VLOOKUP(B76&amp;D76,'[1]점검현황(금월)'!$D$7:$AG$263,23,0)</f>
        <v>208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762</v>
      </c>
      <c r="M76" s="19">
        <v>308</v>
      </c>
      <c r="N76" s="11">
        <v>0.79861111111111116</v>
      </c>
      <c r="O76" s="14"/>
    </row>
    <row r="77" spans="1:15" ht="15" customHeight="1" x14ac:dyDescent="0.3">
      <c r="A77" s="57"/>
      <c r="B77" s="16" t="s">
        <v>39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44222</v>
      </c>
      <c r="J77" s="10">
        <f>VLOOKUP(B77&amp;D77,'[1]점검현황(금월)'!$D$7:$AG$263,23,0)</f>
        <v>208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1186</v>
      </c>
      <c r="M77" s="19">
        <v>308</v>
      </c>
      <c r="N77" s="11">
        <v>0.80555555555555602</v>
      </c>
      <c r="O77" s="14"/>
    </row>
    <row r="78" spans="1:15" ht="15" customHeight="1" x14ac:dyDescent="0.3">
      <c r="A78" s="57"/>
      <c r="B78" s="16" t="s">
        <v>39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44223</v>
      </c>
      <c r="J78" s="10">
        <f>VLOOKUP(B78&amp;D78,'[1]점검현황(금월)'!$D$7:$AG$263,23,0)</f>
        <v>208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22</v>
      </c>
      <c r="M78" s="19">
        <v>308</v>
      </c>
      <c r="N78" s="11">
        <v>0.35416666666666669</v>
      </c>
      <c r="O78" s="14"/>
    </row>
    <row r="79" spans="1:15" ht="15" customHeight="1" x14ac:dyDescent="0.3">
      <c r="A79" s="57"/>
      <c r="B79" s="16" t="s">
        <v>39</v>
      </c>
      <c r="C79" s="16">
        <v>24</v>
      </c>
      <c r="D79" s="8">
        <v>332</v>
      </c>
      <c r="E79" s="6" t="str">
        <f>VLOOKUP(B79&amp;D79,'[1]점검현황(금월)'!$D$7:$AG$261,2,0)</f>
        <v>멀티미디어(ZOOM자동녹화)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44132</v>
      </c>
      <c r="J79" s="10">
        <f>VLOOKUP(B79&amp;D79,'[1]점검현황(금월)'!$D$7:$AG$263,23,0)</f>
        <v>208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1133</v>
      </c>
      <c r="M79" s="19">
        <v>308</v>
      </c>
      <c r="N79" s="11">
        <v>0.36805555555555558</v>
      </c>
      <c r="O79" s="14"/>
    </row>
    <row r="80" spans="1:15" ht="15" customHeight="1" x14ac:dyDescent="0.3">
      <c r="A80" s="57"/>
      <c r="B80" s="16" t="s">
        <v>39</v>
      </c>
      <c r="C80" s="16">
        <v>25</v>
      </c>
      <c r="D80" s="8">
        <v>333</v>
      </c>
      <c r="E80" s="6" t="str">
        <f>VLOOKUP(B80&amp;D80,'[1]점검현황(금월)'!$D$7:$AG$261,2,0)</f>
        <v>멀티미디어(ZOOM자동녹화)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208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224</v>
      </c>
      <c r="M80" s="19">
        <v>308</v>
      </c>
      <c r="N80" s="11">
        <v>0.79166666666666663</v>
      </c>
      <c r="O80" s="14"/>
    </row>
    <row r="81" spans="1:15" ht="15" customHeight="1" x14ac:dyDescent="0.3">
      <c r="A81" s="57"/>
      <c r="B81" s="16" t="s">
        <v>39</v>
      </c>
      <c r="C81" s="16">
        <v>26</v>
      </c>
      <c r="D81" s="5">
        <v>334</v>
      </c>
      <c r="E81" s="6" t="str">
        <f>VLOOKUP(B81&amp;D81,'[1]점검현황(금월)'!$D$7:$AG$261,2,0)</f>
        <v>멀티미디어(ZOOM자동녹화)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44188</v>
      </c>
      <c r="J81" s="10">
        <f>VLOOKUP(B81&amp;D81,'[1]점검현황(금월)'!$D$7:$AG$263,23,0)</f>
        <v>208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1427</v>
      </c>
      <c r="M81" s="19">
        <v>308</v>
      </c>
      <c r="N81" s="11">
        <v>0.79861111111111116</v>
      </c>
      <c r="O81" s="14"/>
    </row>
    <row r="82" spans="1:15" ht="15" customHeight="1" x14ac:dyDescent="0.3">
      <c r="A82" s="57"/>
      <c r="B82" s="16" t="s">
        <v>43</v>
      </c>
      <c r="C82" s="16">
        <v>27</v>
      </c>
      <c r="D82" s="5">
        <v>337</v>
      </c>
      <c r="E82" s="6" t="str">
        <f>VLOOKUP(B82&amp;D82,'[1]점검현황(금월)'!$D$7:$AG$261,2,0)</f>
        <v>물리학과(ZOOM자동녹화)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208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149</v>
      </c>
      <c r="M82" s="19">
        <v>308</v>
      </c>
      <c r="N82" s="11">
        <v>0.80555555555555602</v>
      </c>
      <c r="O82" s="14"/>
    </row>
    <row r="83" spans="1:15" ht="15" customHeight="1" x14ac:dyDescent="0.3">
      <c r="A83" s="57"/>
      <c r="B83" s="16" t="s">
        <v>39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208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198</v>
      </c>
      <c r="M83" s="13">
        <v>308</v>
      </c>
      <c r="N83" s="11">
        <v>0.375</v>
      </c>
      <c r="O83" s="14"/>
    </row>
    <row r="84" spans="1:15" ht="15" customHeight="1" x14ac:dyDescent="0.3">
      <c r="A84" s="53" t="s">
        <v>44</v>
      </c>
      <c r="B84" s="16" t="s">
        <v>44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209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108</v>
      </c>
      <c r="M84" s="19">
        <v>309</v>
      </c>
      <c r="N84" s="11">
        <v>0.38194444444444442</v>
      </c>
      <c r="O84" s="14"/>
    </row>
    <row r="85" spans="1:15" ht="15" customHeight="1" x14ac:dyDescent="0.3">
      <c r="A85" s="58"/>
      <c r="B85" s="16" t="s">
        <v>45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209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857</v>
      </c>
      <c r="M85" s="19">
        <v>309</v>
      </c>
      <c r="N85" s="11">
        <v>0.42361111111111099</v>
      </c>
      <c r="O85" s="14"/>
    </row>
    <row r="86" spans="1:15" ht="15" customHeight="1" x14ac:dyDescent="0.3">
      <c r="A86" s="58"/>
      <c r="B86" s="16" t="s">
        <v>44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209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390</v>
      </c>
      <c r="M86" s="19">
        <v>309</v>
      </c>
      <c r="N86" s="11">
        <v>0.38888888888888901</v>
      </c>
      <c r="O86" s="14"/>
    </row>
    <row r="87" spans="1:15" ht="15" customHeight="1" x14ac:dyDescent="0.3">
      <c r="A87" s="58"/>
      <c r="B87" s="16" t="s">
        <v>44</v>
      </c>
      <c r="C87" s="16">
        <v>4</v>
      </c>
      <c r="D87" s="5">
        <v>242</v>
      </c>
      <c r="E87" s="6" t="str">
        <f>VLOOKUP(B87&amp;D87,'[1]점검현황(금월)'!$D$7:$AG$261,2,0)</f>
        <v>대학원(ZOOM자동녹화)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209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638</v>
      </c>
      <c r="M87" s="19">
        <v>309</v>
      </c>
      <c r="N87" s="11">
        <v>0.39583333333333298</v>
      </c>
      <c r="O87" s="14"/>
    </row>
    <row r="88" spans="1:15" ht="15" customHeight="1" x14ac:dyDescent="0.3">
      <c r="A88" s="58"/>
      <c r="B88" s="16" t="s">
        <v>44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209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49</v>
      </c>
      <c r="M88" s="19">
        <v>309</v>
      </c>
      <c r="N88" s="11">
        <v>0.40277777777777801</v>
      </c>
      <c r="O88" s="14"/>
    </row>
    <row r="89" spans="1:15" ht="15" customHeight="1" x14ac:dyDescent="0.3">
      <c r="A89" s="58"/>
      <c r="B89" s="16" t="s">
        <v>44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224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1/116/116/2</v>
      </c>
      <c r="M89" s="19">
        <v>309</v>
      </c>
      <c r="N89" s="11">
        <v>0.40972222222222199</v>
      </c>
      <c r="O89" s="14" t="s">
        <v>46</v>
      </c>
    </row>
    <row r="90" spans="1:15" ht="15" customHeight="1" x14ac:dyDescent="0.3">
      <c r="A90" s="58"/>
      <c r="B90" s="16" t="s">
        <v>44</v>
      </c>
      <c r="C90" s="16">
        <v>7</v>
      </c>
      <c r="D90" s="8" t="s">
        <v>47</v>
      </c>
      <c r="E90" s="6" t="str">
        <f>VLOOKUP(B90&amp;D90,'[1]점검현황(금월)'!$D$7:$AG$261,2,0)</f>
        <v>전자공학(ZOOM자동녹화)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209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309</v>
      </c>
      <c r="N90" s="11">
        <v>0.41666666666666702</v>
      </c>
      <c r="O90" s="14"/>
    </row>
    <row r="91" spans="1:15" ht="15" customHeight="1" x14ac:dyDescent="0.3">
      <c r="A91" s="58"/>
      <c r="B91" s="16" t="s">
        <v>48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209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646</v>
      </c>
      <c r="M91" s="19">
        <v>309</v>
      </c>
      <c r="N91" s="11">
        <v>0.46527777777777801</v>
      </c>
      <c r="O91" s="14"/>
    </row>
    <row r="92" spans="1:15" ht="15" customHeight="1" x14ac:dyDescent="0.3">
      <c r="A92" s="58"/>
      <c r="B92" s="16" t="s">
        <v>44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209</v>
      </c>
      <c r="K92" s="11">
        <f>VLOOKUP(B92&amp;D92,'[1]점검현황(금월)'!$D$7:$AK$263,24,0)</f>
        <v>0.375</v>
      </c>
      <c r="L92" s="12">
        <f>VLOOKUP(B92&amp;D92,'[1]점검현황(금월)'!$D$7:$AK$263,34,0)</f>
        <v>170</v>
      </c>
      <c r="M92" s="19">
        <v>309</v>
      </c>
      <c r="N92" s="11">
        <v>0.43055555555555503</v>
      </c>
      <c r="O92" s="14"/>
    </row>
    <row r="93" spans="1:15" ht="15" customHeight="1" x14ac:dyDescent="0.3">
      <c r="A93" s="58"/>
      <c r="B93" s="16" t="s">
        <v>44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209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5</v>
      </c>
      <c r="M93" s="19">
        <v>309</v>
      </c>
      <c r="N93" s="11">
        <v>0.4375</v>
      </c>
      <c r="O93" s="14"/>
    </row>
    <row r="94" spans="1:15" ht="15" customHeight="1" x14ac:dyDescent="0.3">
      <c r="A94" s="58"/>
      <c r="B94" s="16" t="s">
        <v>44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210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291</v>
      </c>
      <c r="M94" s="19">
        <v>310</v>
      </c>
      <c r="N94" s="11">
        <v>0.44444444444444398</v>
      </c>
      <c r="O94" s="14"/>
    </row>
    <row r="95" spans="1:15" ht="15" customHeight="1" x14ac:dyDescent="0.3">
      <c r="A95" s="58"/>
      <c r="B95" s="16" t="s">
        <v>44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210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599</v>
      </c>
      <c r="M95" s="19">
        <v>310</v>
      </c>
      <c r="N95" s="11">
        <v>0.45138888888888901</v>
      </c>
      <c r="O95" s="14"/>
    </row>
    <row r="96" spans="1:15" ht="15" customHeight="1" x14ac:dyDescent="0.3">
      <c r="A96" s="58"/>
      <c r="B96" s="16" t="s">
        <v>44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210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339</v>
      </c>
      <c r="M96" s="19">
        <v>310</v>
      </c>
      <c r="N96" s="11">
        <v>0.45833333333333298</v>
      </c>
      <c r="O96" s="14"/>
    </row>
    <row r="97" spans="1:15" ht="15" customHeight="1" x14ac:dyDescent="0.3">
      <c r="A97" s="58"/>
      <c r="B97" s="16" t="s">
        <v>44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210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476</v>
      </c>
      <c r="M97" s="19">
        <v>310</v>
      </c>
      <c r="N97" s="11">
        <v>0.46527777777777801</v>
      </c>
      <c r="O97" s="14"/>
    </row>
    <row r="98" spans="1:15" ht="15" customHeight="1" x14ac:dyDescent="0.3">
      <c r="A98" s="58"/>
      <c r="B98" s="16" t="s">
        <v>44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210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166</v>
      </c>
      <c r="M98" s="19">
        <v>310</v>
      </c>
      <c r="N98" s="11">
        <v>0.47222222222222199</v>
      </c>
      <c r="O98" s="14"/>
    </row>
    <row r="99" spans="1:15" ht="15" customHeight="1" x14ac:dyDescent="0.3">
      <c r="A99" s="58"/>
      <c r="B99" s="16" t="s">
        <v>44</v>
      </c>
      <c r="C99" s="16">
        <v>16</v>
      </c>
      <c r="D99" s="5">
        <v>507</v>
      </c>
      <c r="E99" s="6" t="str">
        <f>VLOOKUP(B99&amp;D99,'[1]점검현황(금월)'!$D$7:$AG$261,2,0)</f>
        <v>화학과 (ZOOM자동녹화)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210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141</v>
      </c>
      <c r="M99" s="19">
        <v>310</v>
      </c>
      <c r="N99" s="11">
        <v>0.47916666666666602</v>
      </c>
      <c r="O99" s="14"/>
    </row>
    <row r="100" spans="1:15" ht="15" customHeight="1" x14ac:dyDescent="0.3">
      <c r="A100" s="58"/>
      <c r="B100" s="16" t="s">
        <v>44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210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490</v>
      </c>
      <c r="M100" s="19">
        <v>310</v>
      </c>
      <c r="N100" s="11">
        <v>0.48611111111111099</v>
      </c>
      <c r="O100" s="14"/>
    </row>
    <row r="101" spans="1:15" ht="15" customHeight="1" x14ac:dyDescent="0.3">
      <c r="A101" s="58"/>
      <c r="B101" s="16" t="s">
        <v>44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210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310</v>
      </c>
      <c r="N101" s="11">
        <v>0.49305555555555503</v>
      </c>
      <c r="O101" s="14"/>
    </row>
    <row r="102" spans="1:15" ht="15" customHeight="1" x14ac:dyDescent="0.3">
      <c r="A102" s="58"/>
      <c r="B102" s="16" t="s">
        <v>44</v>
      </c>
      <c r="C102" s="16">
        <v>19</v>
      </c>
      <c r="D102" s="5" t="s">
        <v>49</v>
      </c>
      <c r="E102" s="6" t="str">
        <f>VLOOKUP(B102&amp;D102,'[1]점검현황(금월)'!$D$7:$AG$261,2,0)</f>
        <v>생명과학 (ZOOM자동녹화)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210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394</v>
      </c>
      <c r="M102" s="19">
        <v>310</v>
      </c>
      <c r="N102" s="11">
        <v>0.5</v>
      </c>
      <c r="O102" s="14"/>
    </row>
    <row r="103" spans="1:15" ht="15" customHeight="1" x14ac:dyDescent="0.3">
      <c r="A103" s="58"/>
      <c r="B103" s="16" t="s">
        <v>44</v>
      </c>
      <c r="C103" s="16">
        <v>20</v>
      </c>
      <c r="D103" s="5">
        <v>535</v>
      </c>
      <c r="E103" s="6" t="str">
        <f>VLOOKUP(B103&amp;D103,'[1]점검현황(금월)'!$D$7:$AG$261,2,0)</f>
        <v>전자공학 (ZOOM자동녹화)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210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1027/336/1148</v>
      </c>
      <c r="M103" s="19">
        <v>310</v>
      </c>
      <c r="N103" s="11">
        <v>0.54166666666666663</v>
      </c>
      <c r="O103" s="14"/>
    </row>
    <row r="104" spans="1:15" ht="15" customHeight="1" x14ac:dyDescent="0.3">
      <c r="A104" s="58"/>
      <c r="B104" s="16" t="s">
        <v>44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215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600</v>
      </c>
      <c r="M104" s="19">
        <v>311</v>
      </c>
      <c r="N104" s="11">
        <v>0.54861111111111105</v>
      </c>
      <c r="O104" s="14"/>
    </row>
    <row r="105" spans="1:15" ht="15" customHeight="1" x14ac:dyDescent="0.3">
      <c r="A105" s="58"/>
      <c r="B105" s="16" t="s">
        <v>48</v>
      </c>
      <c r="C105" s="16">
        <v>22</v>
      </c>
      <c r="D105" s="8">
        <v>538</v>
      </c>
      <c r="E105" s="6" t="str">
        <f>VLOOKUP(B105&amp;D105,'[1]점검현황(금월)'!$D$7:$AG$261,2,0)</f>
        <v>전자공학 (ZOOM자동녹화)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215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2321</v>
      </c>
      <c r="M105" s="19">
        <v>311</v>
      </c>
      <c r="N105" s="11">
        <v>0.55555555555555558</v>
      </c>
      <c r="O105" s="14"/>
    </row>
    <row r="106" spans="1:15" ht="15" customHeight="1" x14ac:dyDescent="0.3">
      <c r="A106" s="58"/>
      <c r="B106" s="16" t="s">
        <v>44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215</v>
      </c>
      <c r="K106" s="11">
        <f>VLOOKUP(B106&amp;D106,'[1]점검현황(금월)'!$D$7:$AK$263,24,0)</f>
        <v>0.4375</v>
      </c>
      <c r="L106" s="12">
        <f>VLOOKUP(B106&amp;D106,'[1]점검현황(금월)'!$D$7:$AK$263,34,0)</f>
        <v>894</v>
      </c>
      <c r="M106" s="19">
        <v>311</v>
      </c>
      <c r="N106" s="11">
        <v>0.5625</v>
      </c>
      <c r="O106" s="14"/>
    </row>
    <row r="107" spans="1:15" ht="15" customHeight="1" x14ac:dyDescent="0.3">
      <c r="A107" s="54"/>
      <c r="B107" s="16" t="s">
        <v>44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44188</v>
      </c>
      <c r="J107" s="10">
        <f>VLOOKUP(B107&amp;D107,'[1]점검현황(금월)'!$D$7:$AG$263,23,0)</f>
        <v>215</v>
      </c>
      <c r="K107" s="11">
        <f>VLOOKUP(B107&amp;D107,'[1]점검현황(금월)'!$D$7:$AK$263,24,0)</f>
        <v>0.75</v>
      </c>
      <c r="L107" s="12">
        <f>VLOOKUP(B107&amp;D107,'[1]점검현황(금월)'!$D$7:$AK$263,34,0)</f>
        <v>75</v>
      </c>
      <c r="M107" s="19">
        <v>311</v>
      </c>
      <c r="N107" s="11">
        <v>0.56944444444444442</v>
      </c>
      <c r="O107" s="14"/>
    </row>
    <row r="108" spans="1:15" ht="15" customHeight="1" x14ac:dyDescent="0.3">
      <c r="A108" s="53" t="s">
        <v>50</v>
      </c>
      <c r="B108" s="16" t="s">
        <v>50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44130</v>
      </c>
      <c r="J108" s="10">
        <f>VLOOKUP(B108&amp;D108,'[1]점검현황(금월)'!$D$7:$AG$263,23,0)</f>
        <v>215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761</v>
      </c>
      <c r="M108" s="19">
        <v>311</v>
      </c>
      <c r="N108" s="11">
        <v>0.56944444444444398</v>
      </c>
      <c r="O108" s="14"/>
    </row>
    <row r="109" spans="1:15" ht="15" customHeight="1" x14ac:dyDescent="0.3">
      <c r="A109" s="58"/>
      <c r="B109" s="16" t="s">
        <v>50</v>
      </c>
      <c r="C109" s="16">
        <v>2</v>
      </c>
      <c r="D109" s="5">
        <v>135</v>
      </c>
      <c r="E109" s="6" t="str">
        <f>VLOOKUP(B109&amp;D109,'[1]점검현황(금월)'!$D$7:$AG$261,2,0)</f>
        <v>기계공학 (ZOOM자동녹화)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215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717</v>
      </c>
      <c r="M109" s="19">
        <v>311</v>
      </c>
      <c r="N109" s="11">
        <v>0.35416666666666669</v>
      </c>
      <c r="O109" s="14"/>
    </row>
    <row r="110" spans="1:15" ht="15" customHeight="1" x14ac:dyDescent="0.3">
      <c r="A110" s="58"/>
      <c r="B110" s="16" t="s">
        <v>50</v>
      </c>
      <c r="C110" s="16">
        <v>3</v>
      </c>
      <c r="D110" s="5">
        <v>239</v>
      </c>
      <c r="E110" s="6" t="str">
        <f>VLOOKUP(B110&amp;D110,'[1]점검현황(금월)'!$D$7:$AG$261,2,0)</f>
        <v>환경공학(렉쳐댁자동녹화)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215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311</v>
      </c>
      <c r="N110" s="11">
        <v>0.3611111111111111</v>
      </c>
      <c r="O110" s="14"/>
    </row>
    <row r="111" spans="1:15" ht="15" customHeight="1" x14ac:dyDescent="0.3">
      <c r="A111" s="58"/>
      <c r="B111" s="16" t="s">
        <v>50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215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736</v>
      </c>
      <c r="M111" s="19">
        <v>311</v>
      </c>
      <c r="N111" s="11">
        <v>0.36805555555555558</v>
      </c>
      <c r="O111" s="14"/>
    </row>
    <row r="112" spans="1:15" ht="15" customHeight="1" x14ac:dyDescent="0.3">
      <c r="A112" s="58"/>
      <c r="B112" s="16" t="s">
        <v>50</v>
      </c>
      <c r="C112" s="16">
        <v>5</v>
      </c>
      <c r="D112" s="5">
        <v>303</v>
      </c>
      <c r="E112" s="6" t="str">
        <f>VLOOKUP(B112&amp;D112,'[1]점검현황(금월)'!$D$7:$AG$261,2,0)</f>
        <v>화학공학 (ZOOM자동녹화)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215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311</v>
      </c>
      <c r="N112" s="11">
        <v>0.79166666666666663</v>
      </c>
      <c r="O112" s="14"/>
    </row>
    <row r="113" spans="1:15" ht="15" customHeight="1" x14ac:dyDescent="0.3">
      <c r="A113" s="58"/>
      <c r="B113" s="16" t="s">
        <v>50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215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292</v>
      </c>
      <c r="M113" s="19">
        <v>311</v>
      </c>
      <c r="N113" s="11">
        <v>0.83333333333333337</v>
      </c>
      <c r="O113" s="14"/>
    </row>
    <row r="114" spans="1:15" ht="15" customHeight="1" x14ac:dyDescent="0.3">
      <c r="A114" s="58"/>
      <c r="B114" s="16" t="s">
        <v>50</v>
      </c>
      <c r="C114" s="16">
        <v>7</v>
      </c>
      <c r="D114" s="5">
        <v>307</v>
      </c>
      <c r="E114" s="6" t="str">
        <f>VLOOKUP(B114&amp;D114,'[1]점검현황(금월)'!$D$7:$AG$261,2,0)</f>
        <v>기계공학 (ZOOM자동녹화)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222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244</v>
      </c>
      <c r="M114" s="19">
        <v>311</v>
      </c>
      <c r="N114" s="11">
        <v>0.79861111111111116</v>
      </c>
      <c r="O114" s="14" t="s">
        <v>51</v>
      </c>
    </row>
    <row r="115" spans="1:15" ht="15" customHeight="1" x14ac:dyDescent="0.3">
      <c r="A115" s="58"/>
      <c r="B115" s="16" t="s">
        <v>50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216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102</v>
      </c>
      <c r="M115" s="19">
        <v>312</v>
      </c>
      <c r="N115" s="11">
        <v>0.80555555555555602</v>
      </c>
      <c r="O115" s="14"/>
    </row>
    <row r="116" spans="1:15" ht="15" customHeight="1" x14ac:dyDescent="0.3">
      <c r="A116" s="58"/>
      <c r="B116" s="16" t="s">
        <v>50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216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109</v>
      </c>
      <c r="M116" s="19">
        <v>312</v>
      </c>
      <c r="N116" s="11">
        <v>0.35416666666666669</v>
      </c>
      <c r="O116" s="14"/>
    </row>
    <row r="117" spans="1:15" ht="15" customHeight="1" x14ac:dyDescent="0.3">
      <c r="A117" s="58"/>
      <c r="B117" s="16" t="s">
        <v>50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44189</v>
      </c>
      <c r="J117" s="10">
        <f>VLOOKUP(B117&amp;D117,'[1]점검현황(금월)'!$D$7:$AG$263,23,0)</f>
        <v>216</v>
      </c>
      <c r="K117" s="11">
        <f>VLOOKUP(B117&amp;D117,'[1]점검현황(금월)'!$D$7:$AK$263,24,0)</f>
        <v>0.5</v>
      </c>
      <c r="L117" s="12">
        <f>VLOOKUP(B117&amp;D117,'[1]점검현황(금월)'!$D$7:$AK$263,34,0)</f>
        <v>114</v>
      </c>
      <c r="M117" s="19">
        <v>312</v>
      </c>
      <c r="N117" s="11">
        <v>0.3611111111111111</v>
      </c>
      <c r="O117" s="14"/>
    </row>
    <row r="118" spans="1:15" ht="15" customHeight="1" x14ac:dyDescent="0.3">
      <c r="A118" s="54"/>
      <c r="B118" s="16" t="s">
        <v>52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216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306</v>
      </c>
      <c r="M118" s="19">
        <v>312</v>
      </c>
      <c r="N118" s="11">
        <v>0.40277777777777801</v>
      </c>
      <c r="O118" s="14"/>
    </row>
    <row r="119" spans="1:15" ht="15" customHeight="1" x14ac:dyDescent="0.3">
      <c r="A119" s="57" t="s">
        <v>53</v>
      </c>
      <c r="B119" s="16" t="s">
        <v>53</v>
      </c>
      <c r="C119" s="16">
        <v>1</v>
      </c>
      <c r="D119" s="5" t="s">
        <v>54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216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823</v>
      </c>
      <c r="M119" s="19">
        <v>312</v>
      </c>
      <c r="N119" s="11">
        <v>0.36805555555555558</v>
      </c>
      <c r="O119" s="14"/>
    </row>
    <row r="120" spans="1:15" ht="15" customHeight="1" x14ac:dyDescent="0.3">
      <c r="A120" s="57"/>
      <c r="B120" s="16" t="s">
        <v>53</v>
      </c>
      <c r="C120" s="16">
        <v>2</v>
      </c>
      <c r="D120" s="5" t="s">
        <v>55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216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88</v>
      </c>
      <c r="M120" s="19">
        <v>312</v>
      </c>
      <c r="N120" s="11">
        <v>0.79861111111111116</v>
      </c>
      <c r="O120" s="14"/>
    </row>
    <row r="121" spans="1:15" ht="15" customHeight="1" x14ac:dyDescent="0.3">
      <c r="A121" s="57"/>
      <c r="B121" s="16" t="s">
        <v>53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216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312</v>
      </c>
      <c r="N121" s="11">
        <v>0.80208333333333337</v>
      </c>
      <c r="O121" s="14"/>
    </row>
    <row r="122" spans="1:15" ht="15" customHeight="1" x14ac:dyDescent="0.3">
      <c r="A122" s="57"/>
      <c r="B122" s="16" t="s">
        <v>53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216</v>
      </c>
      <c r="K122" s="11">
        <f>VLOOKUP(B122&amp;D122,'[1]점검현황(금월)'!$D$7:$AK$263,24,0)</f>
        <v>0.5625</v>
      </c>
      <c r="L122" s="12">
        <f>VLOOKUP(B122&amp;D122,'[1]점검현황(금월)'!$D$7:$AK$263,34,0)</f>
        <v>992</v>
      </c>
      <c r="M122" s="19">
        <v>312</v>
      </c>
      <c r="N122" s="11">
        <v>0.80555555555555602</v>
      </c>
      <c r="O122" s="14"/>
    </row>
    <row r="123" spans="1:15" ht="15" customHeight="1" x14ac:dyDescent="0.3">
      <c r="A123" s="57" t="s">
        <v>56</v>
      </c>
      <c r="B123" s="16" t="s">
        <v>56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44159</v>
      </c>
      <c r="J123" s="10">
        <f>VLOOKUP(B123&amp;D123,'[1]점검현황(금월)'!$D$7:$AG$263,23,0)</f>
        <v>216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215</v>
      </c>
      <c r="M123" s="19">
        <v>312</v>
      </c>
      <c r="N123" s="11">
        <v>0.35416666666666669</v>
      </c>
      <c r="O123" s="14"/>
    </row>
    <row r="124" spans="1:15" ht="15" customHeight="1" x14ac:dyDescent="0.3">
      <c r="A124" s="57"/>
      <c r="B124" s="16" t="s">
        <v>56</v>
      </c>
      <c r="C124" s="16">
        <v>2</v>
      </c>
      <c r="D124" s="5">
        <v>108</v>
      </c>
      <c r="E124" s="6" t="str">
        <f>VLOOKUP(B124&amp;D124,'[1]점검현황(금월)'!$D$7:$AG$261,2,0)</f>
        <v>멀티미디어 (ZOOM자동녹화)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44163</v>
      </c>
      <c r="J124" s="10">
        <f>VLOOKUP(B124&amp;D124,'[1]점검현황(금월)'!$D$7:$AG$263,23,0)</f>
        <v>217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173</v>
      </c>
      <c r="M124" s="19">
        <v>312</v>
      </c>
      <c r="N124" s="11">
        <v>0.3611111111111111</v>
      </c>
      <c r="O124" s="14"/>
    </row>
    <row r="125" spans="1:15" ht="15" customHeight="1" x14ac:dyDescent="0.3">
      <c r="A125" s="57"/>
      <c r="B125" s="16" t="s">
        <v>56</v>
      </c>
      <c r="C125" s="16">
        <v>3</v>
      </c>
      <c r="D125" s="5">
        <v>110</v>
      </c>
      <c r="E125" s="6" t="str">
        <f>VLOOKUP(B125&amp;D125,'[1]점검현황(금월)'!$D$7:$AG$261,2,0)</f>
        <v>멀티미디어 (ZOOM자동녹화)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217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72</v>
      </c>
      <c r="M125" s="19">
        <v>312</v>
      </c>
      <c r="N125" s="11">
        <v>0.36805555555555558</v>
      </c>
      <c r="O125" s="14"/>
    </row>
    <row r="126" spans="1:15" ht="15" customHeight="1" x14ac:dyDescent="0.3">
      <c r="A126" s="57"/>
      <c r="B126" s="16" t="s">
        <v>56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217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313</v>
      </c>
      <c r="N126" s="11">
        <v>0.79166666666666663</v>
      </c>
      <c r="O126" s="14"/>
    </row>
    <row r="127" spans="1:15" ht="15" customHeight="1" x14ac:dyDescent="0.3">
      <c r="A127" s="57"/>
      <c r="B127" s="16" t="s">
        <v>56</v>
      </c>
      <c r="C127" s="16">
        <v>5</v>
      </c>
      <c r="D127" s="5">
        <v>207</v>
      </c>
      <c r="E127" s="6" t="str">
        <f>VLOOKUP(B127&amp;D127,'[1]점검현황(금월)'!$D$7:$AG$261,2,0)</f>
        <v>신소재(렉쳐댁자동녹화)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217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1088</v>
      </c>
      <c r="M127" s="19">
        <v>313</v>
      </c>
      <c r="N127" s="11">
        <v>0.79861111111111116</v>
      </c>
      <c r="O127" s="14"/>
    </row>
    <row r="128" spans="1:15" ht="15" customHeight="1" x14ac:dyDescent="0.3">
      <c r="A128" s="57"/>
      <c r="B128" s="16" t="s">
        <v>56</v>
      </c>
      <c r="C128" s="16">
        <v>6</v>
      </c>
      <c r="D128" s="5">
        <v>211</v>
      </c>
      <c r="E128" s="6" t="str">
        <f>VLOOKUP(B128&amp;D128,'[1]점검현황(금월)'!$D$7:$AG$261,2,0)</f>
        <v>교통시스템(렉쳐댁자동녹화)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217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627</v>
      </c>
      <c r="M128" s="19">
        <v>313</v>
      </c>
      <c r="N128" s="11">
        <v>0.80555555555555602</v>
      </c>
      <c r="O128" s="14"/>
    </row>
    <row r="129" spans="1:15" ht="15" customHeight="1" x14ac:dyDescent="0.3">
      <c r="A129" s="57"/>
      <c r="B129" s="16" t="s">
        <v>56</v>
      </c>
      <c r="C129" s="16">
        <v>7</v>
      </c>
      <c r="D129" s="5">
        <v>307</v>
      </c>
      <c r="E129" s="6" t="str">
        <f>VLOOKUP(B129&amp;D129,'[1]점검현황(금월)'!$D$7:$AG$261,2,0)</f>
        <v>산업공학(ZOOM자동녹화)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217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552</v>
      </c>
      <c r="M129" s="19">
        <v>313</v>
      </c>
      <c r="N129" s="11">
        <v>0.35416666666666669</v>
      </c>
      <c r="O129" s="14"/>
    </row>
    <row r="130" spans="1:15" ht="15" customHeight="1" x14ac:dyDescent="0.3">
      <c r="A130" s="57"/>
      <c r="B130" s="16" t="s">
        <v>56</v>
      </c>
      <c r="C130" s="16">
        <v>8</v>
      </c>
      <c r="D130" s="5">
        <v>308</v>
      </c>
      <c r="E130" s="6" t="str">
        <f>VLOOKUP(B130&amp;D130,'[1]점검현황(금월)'!$D$7:$AG$261,2,0)</f>
        <v>생명과학(ZOOM자동녹화)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217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313</v>
      </c>
      <c r="N130" s="11">
        <v>0.3611111111111111</v>
      </c>
      <c r="O130" s="14"/>
    </row>
    <row r="131" spans="1:15" ht="15" customHeight="1" x14ac:dyDescent="0.3">
      <c r="A131" s="57"/>
      <c r="B131" s="16" t="s">
        <v>56</v>
      </c>
      <c r="C131" s="16">
        <v>9</v>
      </c>
      <c r="D131" s="5">
        <v>309</v>
      </c>
      <c r="E131" s="6" t="str">
        <f>VLOOKUP(B131&amp;D131,'[1]점검현황(금월)'!$D$7:$AG$261,2,0)</f>
        <v>정통컴 (렉쳐댁자동녹화)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217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728</v>
      </c>
      <c r="M131" s="19">
        <v>313</v>
      </c>
      <c r="N131" s="11">
        <v>0.36805555555555558</v>
      </c>
      <c r="O131" s="14"/>
    </row>
    <row r="132" spans="1:15" ht="15" customHeight="1" x14ac:dyDescent="0.3">
      <c r="A132" s="57"/>
      <c r="B132" s="16" t="s">
        <v>56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217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704</v>
      </c>
      <c r="M132" s="19">
        <v>313</v>
      </c>
      <c r="N132" s="11">
        <v>0.79166666666666663</v>
      </c>
      <c r="O132" s="14"/>
    </row>
    <row r="133" spans="1:15" ht="15" customHeight="1" x14ac:dyDescent="0.3">
      <c r="A133" s="57"/>
      <c r="B133" s="16" t="s">
        <v>56</v>
      </c>
      <c r="C133" s="16">
        <v>11</v>
      </c>
      <c r="D133" s="5">
        <v>311</v>
      </c>
      <c r="E133" s="6" t="str">
        <f>VLOOKUP(B133&amp;D133,'[1]점검현황(금월)'!$D$7:$AG$261,2,0)</f>
        <v>수학과 (ZOOM자동녹화)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217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313</v>
      </c>
      <c r="N133" s="11">
        <v>0.79861111111111116</v>
      </c>
      <c r="O133" s="14"/>
    </row>
    <row r="134" spans="1:15" ht="15" customHeight="1" x14ac:dyDescent="0.3">
      <c r="A134" s="57"/>
      <c r="B134" s="16" t="s">
        <v>56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218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1197</v>
      </c>
      <c r="M134" s="19">
        <v>313</v>
      </c>
      <c r="N134" s="11">
        <v>0.80208333333333337</v>
      </c>
      <c r="O134" s="14"/>
    </row>
    <row r="135" spans="1:15" ht="15" customHeight="1" x14ac:dyDescent="0.3">
      <c r="A135" s="57"/>
      <c r="B135" s="16" t="s">
        <v>56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218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325/500</v>
      </c>
      <c r="M135" s="19">
        <v>313</v>
      </c>
      <c r="N135" s="11">
        <v>0.80555555555555602</v>
      </c>
      <c r="O135" s="14"/>
    </row>
    <row r="136" spans="1:15" ht="15" customHeight="1" x14ac:dyDescent="0.3">
      <c r="A136" s="57"/>
      <c r="B136" s="16" t="s">
        <v>57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218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313</v>
      </c>
      <c r="N136" s="11">
        <v>0.54166666666666663</v>
      </c>
      <c r="O136" s="14"/>
    </row>
    <row r="137" spans="1:15" ht="15" customHeight="1" x14ac:dyDescent="0.3">
      <c r="A137" s="57"/>
      <c r="B137" s="16" t="s">
        <v>56</v>
      </c>
      <c r="C137" s="16">
        <v>15</v>
      </c>
      <c r="D137" s="5">
        <v>325</v>
      </c>
      <c r="E137" s="6" t="str">
        <f>VLOOKUP(B137&amp;D137,'[1]점검현황(금월)'!$D$7:$AG$261,2,0)</f>
        <v>멀티미디어 (렉쳐댁자동녹화)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44165</v>
      </c>
      <c r="J137" s="10">
        <f>VLOOKUP(B137&amp;D137,'[1]점검현황(금월)'!$D$7:$AG$263,23,0)</f>
        <v>218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334</v>
      </c>
      <c r="M137" s="19">
        <v>313</v>
      </c>
      <c r="N137" s="11">
        <v>0.35416666666666669</v>
      </c>
      <c r="O137" s="14" t="s">
        <v>58</v>
      </c>
    </row>
    <row r="138" spans="1:15" ht="15" customHeight="1" x14ac:dyDescent="0.3">
      <c r="A138" s="57"/>
      <c r="B138" s="16" t="s">
        <v>56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218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1320</v>
      </c>
      <c r="M138" s="19">
        <v>313</v>
      </c>
      <c r="N138" s="11">
        <v>0.3611111111111111</v>
      </c>
      <c r="O138" s="14"/>
    </row>
    <row r="139" spans="1:15" ht="15" customHeight="1" x14ac:dyDescent="0.3">
      <c r="A139" s="57"/>
      <c r="B139" s="16" t="s">
        <v>56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218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1489</v>
      </c>
      <c r="M139" s="19">
        <v>313</v>
      </c>
      <c r="N139" s="11">
        <v>0.36458333333333331</v>
      </c>
      <c r="O139" s="14"/>
    </row>
    <row r="140" spans="1:15" ht="15" customHeight="1" x14ac:dyDescent="0.3">
      <c r="A140" s="57"/>
      <c r="B140" s="16" t="s">
        <v>56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218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264</v>
      </c>
      <c r="M140" s="19">
        <v>313</v>
      </c>
      <c r="N140" s="11">
        <v>0.36805555555555558</v>
      </c>
      <c r="O140" s="14"/>
    </row>
    <row r="141" spans="1:15" ht="15" customHeight="1" x14ac:dyDescent="0.3">
      <c r="A141" s="57"/>
      <c r="B141" s="16" t="s">
        <v>56</v>
      </c>
      <c r="C141" s="16">
        <v>19</v>
      </c>
      <c r="D141" s="5">
        <v>407</v>
      </c>
      <c r="E141" s="6" t="str">
        <f>VLOOKUP(B141&amp;D141,'[1]점검현황(금월)'!$D$7:$AG$261,2,0)</f>
        <v>SW특성화 (렉쳐댁자동녹화)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218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505/458/598</v>
      </c>
      <c r="M141" s="19">
        <v>313</v>
      </c>
      <c r="N141" s="11">
        <v>0.79861111111111116</v>
      </c>
      <c r="O141" s="14"/>
    </row>
    <row r="142" spans="1:15" ht="15" customHeight="1" x14ac:dyDescent="0.3">
      <c r="A142" s="57"/>
      <c r="B142" s="16" t="s">
        <v>59</v>
      </c>
      <c r="C142" s="16">
        <v>20</v>
      </c>
      <c r="D142" s="5">
        <v>409</v>
      </c>
      <c r="E142" s="6" t="str">
        <f>VLOOKUP(B142&amp;D142,'[1]점검현황(금월)'!$D$7:$AG$261,2,0)</f>
        <v>정통컴 (렉쳐댁자동녹화)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218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1081</v>
      </c>
      <c r="M142" s="19">
        <v>313</v>
      </c>
      <c r="N142" s="11">
        <v>0.80555555555555602</v>
      </c>
      <c r="O142" s="14"/>
    </row>
    <row r="143" spans="1:15" ht="15" customHeight="1" x14ac:dyDescent="0.3">
      <c r="A143" s="57"/>
      <c r="B143" s="16" t="s">
        <v>59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218</v>
      </c>
      <c r="K143" s="11">
        <f>VLOOKUP(B143&amp;D143,'[1]점검현황(금월)'!$D$7:$AK$263,24,0)</f>
        <v>0.375</v>
      </c>
      <c r="L143" s="12">
        <f>VLOOKUP(B143&amp;D143,'[1]점검현황(금월)'!$D$7:$AK$263,34,0)</f>
        <v>672</v>
      </c>
      <c r="M143" s="19">
        <v>313</v>
      </c>
      <c r="N143" s="11">
        <v>0.375</v>
      </c>
      <c r="O143" s="14"/>
    </row>
    <row r="144" spans="1:15" ht="15" customHeight="1" x14ac:dyDescent="0.3">
      <c r="A144" s="57"/>
      <c r="B144" s="16" t="s">
        <v>56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219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123</v>
      </c>
      <c r="M144" s="19">
        <v>313</v>
      </c>
      <c r="N144" s="11">
        <v>0.38194444444444442</v>
      </c>
      <c r="O144" s="14"/>
    </row>
    <row r="145" spans="1:15" ht="15" customHeight="1" x14ac:dyDescent="0.3">
      <c r="A145" s="57"/>
      <c r="B145" s="16" t="s">
        <v>56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219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1520/8</v>
      </c>
      <c r="M145" s="19">
        <v>313</v>
      </c>
      <c r="N145" s="11">
        <v>0.38541666666666669</v>
      </c>
      <c r="O145" s="14"/>
    </row>
    <row r="146" spans="1:15" ht="15" customHeight="1" x14ac:dyDescent="0.3">
      <c r="A146" s="57"/>
      <c r="B146" s="16" t="s">
        <v>56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219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910</v>
      </c>
      <c r="M146" s="19">
        <v>315</v>
      </c>
      <c r="N146" s="11">
        <v>0.38888888888888901</v>
      </c>
      <c r="O146" s="14"/>
    </row>
    <row r="147" spans="1:15" ht="15" customHeight="1" x14ac:dyDescent="0.3">
      <c r="A147" s="57"/>
      <c r="B147" s="16" t="s">
        <v>56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219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6</v>
      </c>
      <c r="M147" s="19">
        <v>315</v>
      </c>
      <c r="N147" s="11">
        <v>0.39583333333333298</v>
      </c>
      <c r="O147" s="14"/>
    </row>
    <row r="148" spans="1:15" ht="15" customHeight="1" x14ac:dyDescent="0.3">
      <c r="A148" s="57"/>
      <c r="B148" s="16" t="s">
        <v>56</v>
      </c>
      <c r="C148" s="16">
        <v>26</v>
      </c>
      <c r="D148" s="5">
        <v>1001</v>
      </c>
      <c r="E148" s="6" t="str">
        <f>VLOOKUP(B148&amp;D148,'[1]점검현황(금월)'!$D$7:$AG$261,2,0)</f>
        <v>대학원(ZOOM자동녹화)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219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1533</v>
      </c>
      <c r="M148" s="19">
        <v>315</v>
      </c>
      <c r="N148" s="11">
        <v>0.40277777777777801</v>
      </c>
      <c r="O148" s="14"/>
    </row>
    <row r="149" spans="1:15" ht="15" customHeight="1" x14ac:dyDescent="0.3">
      <c r="A149" s="57"/>
      <c r="B149" s="16" t="s">
        <v>56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219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1851</v>
      </c>
      <c r="M149" s="19">
        <v>315</v>
      </c>
      <c r="N149" s="11">
        <v>0.40972222222222199</v>
      </c>
      <c r="O149" s="14"/>
    </row>
    <row r="150" spans="1:15" ht="15" customHeight="1" x14ac:dyDescent="0.3">
      <c r="A150" s="57"/>
      <c r="B150" s="16" t="s">
        <v>56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219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88</v>
      </c>
      <c r="M150" s="19">
        <v>315</v>
      </c>
      <c r="N150" s="11">
        <v>0.42361111111111099</v>
      </c>
      <c r="O150" s="14"/>
    </row>
    <row r="151" spans="1:15" ht="15" customHeight="1" x14ac:dyDescent="0.3">
      <c r="A151" s="57"/>
      <c r="B151" s="16" t="s">
        <v>56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219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18</v>
      </c>
      <c r="M151" s="19">
        <v>315</v>
      </c>
      <c r="N151" s="11">
        <v>0.43055555555555503</v>
      </c>
      <c r="O151" s="14"/>
    </row>
    <row r="152" spans="1:15" ht="15" customHeight="1" x14ac:dyDescent="0.3">
      <c r="A152" s="57"/>
      <c r="B152" s="16" t="s">
        <v>56</v>
      </c>
      <c r="C152" s="16">
        <v>30</v>
      </c>
      <c r="D152" s="5">
        <v>1025</v>
      </c>
      <c r="E152" s="6" t="str">
        <f>VLOOKUP(B152&amp;D152,'[1]점검현황(금월)'!$D$7:$AG$261,2,0)</f>
        <v>정 통 컴 (렉쳐댁자동녹화)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219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360</v>
      </c>
      <c r="M152" s="19">
        <v>315</v>
      </c>
      <c r="N152" s="11">
        <v>0.4375</v>
      </c>
      <c r="O152" s="14"/>
    </row>
    <row r="153" spans="1:15" ht="15" customHeight="1" x14ac:dyDescent="0.3">
      <c r="A153" s="53" t="s">
        <v>60</v>
      </c>
      <c r="B153" s="16" t="s">
        <v>61</v>
      </c>
      <c r="C153" s="16">
        <v>1</v>
      </c>
      <c r="D153" s="5" t="s">
        <v>62</v>
      </c>
      <c r="E153" s="6" t="str">
        <f>VLOOKUP(B153&amp;D153,'[1]점검현황(금월)'!$D$7:$AG$261,2,0)</f>
        <v>미디어 (ZOOM자동녹화)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219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4/4</v>
      </c>
      <c r="M153" s="19">
        <v>315</v>
      </c>
      <c r="N153" s="11">
        <v>0.44444444444444398</v>
      </c>
      <c r="O153" s="14"/>
    </row>
    <row r="154" spans="1:15" ht="15" customHeight="1" x14ac:dyDescent="0.3">
      <c r="A154" s="58"/>
      <c r="B154" s="16" t="s">
        <v>63</v>
      </c>
      <c r="C154" s="16">
        <v>2</v>
      </c>
      <c r="D154" s="5">
        <v>113</v>
      </c>
      <c r="E154" s="6" t="str">
        <f>VLOOKUP(B154&amp;D154,'[1]점검현황(금월)'!$D$7:$AG$261,2,0)</f>
        <v>데이터사이언스(렉쳐댁자동녹화)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220</v>
      </c>
      <c r="K154" s="11">
        <f>VLOOKUP(B154&amp;D154,'[1]점검현황(금월)'!$D$7:$AK$263,24,0)</f>
        <v>0.375</v>
      </c>
      <c r="L154" s="12">
        <f>VLOOKUP(B154&amp;D154,'[1]점검현황(금월)'!$D$7:$AK$263,34,0)</f>
        <v>1821</v>
      </c>
      <c r="M154" s="19">
        <v>315</v>
      </c>
      <c r="N154" s="11">
        <v>0.79166666666666663</v>
      </c>
      <c r="O154" s="14"/>
    </row>
    <row r="155" spans="1:15" ht="15" customHeight="1" x14ac:dyDescent="0.3">
      <c r="A155" s="58"/>
      <c r="B155" s="16" t="s">
        <v>61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220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1868</v>
      </c>
      <c r="M155" s="19">
        <v>315</v>
      </c>
      <c r="N155" s="11">
        <v>0.79861111111111116</v>
      </c>
      <c r="O155" s="14"/>
    </row>
    <row r="156" spans="1:15" ht="15" customHeight="1" x14ac:dyDescent="0.3">
      <c r="A156" s="58"/>
      <c r="B156" s="16" t="s">
        <v>61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220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3283</v>
      </c>
      <c r="M156" s="19">
        <v>316</v>
      </c>
      <c r="N156" s="11">
        <v>0.80555555555555602</v>
      </c>
      <c r="O156" s="14"/>
    </row>
    <row r="157" spans="1:15" ht="15" customHeight="1" x14ac:dyDescent="0.3">
      <c r="A157" s="58"/>
      <c r="B157" s="16" t="s">
        <v>61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 t="str">
        <f>VLOOKUP(B157&amp;D157,'[1]점검현황(금월)'!$D$2:$AG$263,25,0)</f>
        <v>2020-09.25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220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30</v>
      </c>
      <c r="M157" s="19">
        <v>316</v>
      </c>
      <c r="N157" s="11">
        <v>0.35416666666666669</v>
      </c>
      <c r="O157" s="14"/>
    </row>
    <row r="158" spans="1:15" ht="15" customHeight="1" x14ac:dyDescent="0.3">
      <c r="A158" s="58"/>
      <c r="B158" s="16" t="s">
        <v>63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220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588</v>
      </c>
      <c r="M158" s="19">
        <v>316</v>
      </c>
      <c r="N158" s="11">
        <v>0.3611111111111111</v>
      </c>
      <c r="O158" s="14"/>
    </row>
    <row r="159" spans="1:15" ht="15" customHeight="1" x14ac:dyDescent="0.3">
      <c r="A159" s="58"/>
      <c r="B159" s="16" t="s">
        <v>64</v>
      </c>
      <c r="C159" s="16">
        <v>7</v>
      </c>
      <c r="D159" s="5">
        <v>204</v>
      </c>
      <c r="E159" s="6" t="s">
        <v>65</v>
      </c>
      <c r="F159" s="7" t="s">
        <v>66</v>
      </c>
      <c r="G159" s="8" t="s">
        <v>67</v>
      </c>
      <c r="H159" s="9" t="s">
        <v>68</v>
      </c>
      <c r="I159" s="9" t="s">
        <v>69</v>
      </c>
      <c r="J159" s="10">
        <v>916</v>
      </c>
      <c r="K159" s="11">
        <v>0.80555555555555547</v>
      </c>
      <c r="L159" s="12">
        <v>154</v>
      </c>
      <c r="M159" s="19">
        <v>316</v>
      </c>
      <c r="N159" s="11">
        <v>0.375</v>
      </c>
      <c r="O159" s="14"/>
    </row>
    <row r="160" spans="1:15" ht="15" customHeight="1" x14ac:dyDescent="0.3">
      <c r="A160" s="58"/>
      <c r="B160" s="16" t="s">
        <v>60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220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71</v>
      </c>
      <c r="M160" s="19">
        <v>316</v>
      </c>
      <c r="N160" s="11">
        <v>0.45138888888888901</v>
      </c>
      <c r="O160" s="14"/>
    </row>
    <row r="161" spans="1:15" ht="15" customHeight="1" x14ac:dyDescent="0.3">
      <c r="A161" s="58"/>
      <c r="B161" s="16" t="s">
        <v>60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220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5</v>
      </c>
      <c r="M161" s="19">
        <v>316</v>
      </c>
      <c r="N161" s="11">
        <v>0.45833333333333298</v>
      </c>
      <c r="O161" s="14"/>
    </row>
    <row r="162" spans="1:15" ht="15" customHeight="1" x14ac:dyDescent="0.3">
      <c r="A162" s="58"/>
      <c r="B162" s="16" t="s">
        <v>60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220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28</v>
      </c>
      <c r="M162" s="19">
        <v>316</v>
      </c>
      <c r="N162" s="11">
        <v>0.46527777777777801</v>
      </c>
      <c r="O162" s="14"/>
    </row>
    <row r="163" spans="1:15" ht="15" customHeight="1" x14ac:dyDescent="0.3">
      <c r="A163" s="58"/>
      <c r="B163" s="16" t="s">
        <v>60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220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36</v>
      </c>
      <c r="M163" s="19">
        <v>316</v>
      </c>
      <c r="N163" s="11">
        <v>0.47222222222222199</v>
      </c>
      <c r="O163" s="14"/>
    </row>
    <row r="164" spans="1:15" ht="15" customHeight="1" x14ac:dyDescent="0.3">
      <c r="A164" s="58"/>
      <c r="B164" s="16" t="s">
        <v>60</v>
      </c>
      <c r="C164" s="16">
        <v>12</v>
      </c>
      <c r="D164" s="5">
        <v>422</v>
      </c>
      <c r="E164" s="6" t="str">
        <f>VLOOKUP(B164&amp;D164,'[1]점검현황(금월)'!$D$7:$AG$261,2,0)</f>
        <v>미디어 (ZOOM자동녹화)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220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1223</v>
      </c>
      <c r="M164" s="19">
        <v>316</v>
      </c>
      <c r="N164" s="11">
        <v>0.47916666666666602</v>
      </c>
      <c r="O164" s="14"/>
    </row>
    <row r="165" spans="1:15" ht="15" customHeight="1" x14ac:dyDescent="0.3">
      <c r="A165" s="58"/>
      <c r="B165" s="16" t="s">
        <v>61</v>
      </c>
      <c r="C165" s="16">
        <v>13</v>
      </c>
      <c r="D165" s="5" t="s">
        <v>70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220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979</v>
      </c>
      <c r="M165" s="19">
        <v>316</v>
      </c>
      <c r="N165" s="11">
        <v>0.48611111111111099</v>
      </c>
      <c r="O165" s="14"/>
    </row>
    <row r="166" spans="1:15" ht="15" customHeight="1" x14ac:dyDescent="0.3">
      <c r="A166" s="58"/>
      <c r="B166" s="16" t="s">
        <v>60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220</v>
      </c>
      <c r="K166" s="11">
        <f>VLOOKUP(B166&amp;D166,'[1]점검현황(금월)'!$D$7:$AK$263,24,0)</f>
        <v>0.375</v>
      </c>
      <c r="L166" s="12">
        <f>VLOOKUP(B166&amp;D166,'[1]점검현황(금월)'!$D$7:$AK$263,34,0)</f>
        <v>178</v>
      </c>
      <c r="M166" s="19">
        <v>317</v>
      </c>
      <c r="N166" s="11">
        <v>0.49305555555555503</v>
      </c>
      <c r="O166" s="14"/>
    </row>
    <row r="167" spans="1:15" ht="15" customHeight="1" x14ac:dyDescent="0.3">
      <c r="A167" s="58"/>
      <c r="B167" s="16" t="s">
        <v>60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220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299</v>
      </c>
      <c r="M167" s="19">
        <v>317</v>
      </c>
      <c r="N167" s="11">
        <v>0.5</v>
      </c>
      <c r="O167" s="14"/>
    </row>
    <row r="168" spans="1:15" ht="15" customHeight="1" x14ac:dyDescent="0.3">
      <c r="A168" s="58"/>
      <c r="B168" s="16" t="s">
        <v>71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220</v>
      </c>
      <c r="K168" s="11">
        <f>VLOOKUP(B168&amp;D168,'[1]점검현황(금월)'!$D$7:$AK$263,24,0)</f>
        <v>0.6875</v>
      </c>
      <c r="L168" s="12">
        <f>VLOOKUP(B168&amp;D168,'[1]점검현황(금월)'!$D$7:$AK$263,34,0)</f>
        <v>420</v>
      </c>
      <c r="M168" s="19">
        <v>317</v>
      </c>
      <c r="N168" s="11">
        <v>0.54513888888888895</v>
      </c>
      <c r="O168" s="14"/>
    </row>
    <row r="169" spans="1:15" ht="15" customHeight="1" x14ac:dyDescent="0.3">
      <c r="A169" s="58"/>
      <c r="B169" s="16" t="s">
        <v>71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220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317</v>
      </c>
      <c r="N169" s="11">
        <v>0.54861111111111105</v>
      </c>
      <c r="O169" s="14"/>
    </row>
    <row r="170" spans="1:15" ht="15" customHeight="1" x14ac:dyDescent="0.3">
      <c r="A170" s="58"/>
      <c r="B170" s="16" t="s">
        <v>60</v>
      </c>
      <c r="C170" s="16">
        <v>18</v>
      </c>
      <c r="D170" s="5">
        <v>825</v>
      </c>
      <c r="E170" s="6" t="str">
        <f>VLOOKUP(B170&amp;D170,'[1]점검현황(금월)'!$D$7:$AG$261,2,0)</f>
        <v>전공 - 건축(ZOOM자동녹화)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220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1124</v>
      </c>
      <c r="M170" s="19">
        <v>317</v>
      </c>
      <c r="N170" s="11">
        <v>0.55208333333333337</v>
      </c>
      <c r="O170" s="14"/>
    </row>
    <row r="171" spans="1:15" ht="15" customHeight="1" x14ac:dyDescent="0.3">
      <c r="A171" s="54"/>
      <c r="B171" s="16" t="s">
        <v>60</v>
      </c>
      <c r="C171" s="16">
        <v>19</v>
      </c>
      <c r="D171" s="5">
        <v>827</v>
      </c>
      <c r="E171" s="6" t="str">
        <f>VLOOKUP(B171&amp;D171,'[1]점검현황(금월)'!$D$7:$AG$261,2,0)</f>
        <v>전공 - 건축(ZOOM자동녹화)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220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604</v>
      </c>
      <c r="M171" s="19">
        <v>317</v>
      </c>
      <c r="N171" s="11">
        <v>0.55555555555555503</v>
      </c>
      <c r="O171" s="14"/>
    </row>
    <row r="172" spans="1:15" ht="15" customHeight="1" x14ac:dyDescent="0.3">
      <c r="A172" s="57" t="s">
        <v>72</v>
      </c>
      <c r="B172" s="6" t="s">
        <v>72</v>
      </c>
      <c r="C172" s="6">
        <v>1</v>
      </c>
      <c r="D172" s="5" t="s">
        <v>73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44189</v>
      </c>
      <c r="J172" s="10">
        <f>VLOOKUP(B172&amp;D172,'[1]점검현황(금월)'!$D$7:$AG$263,23,0)</f>
        <v>220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296</v>
      </c>
      <c r="M172" s="19">
        <v>317</v>
      </c>
      <c r="N172" s="11">
        <v>0.5625</v>
      </c>
      <c r="O172" s="14"/>
    </row>
    <row r="173" spans="1:15" ht="15" customHeight="1" x14ac:dyDescent="0.3">
      <c r="A173" s="57"/>
      <c r="B173" s="6" t="s">
        <v>72</v>
      </c>
      <c r="C173" s="6">
        <v>2</v>
      </c>
      <c r="D173" s="5" t="s">
        <v>74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44212</v>
      </c>
      <c r="J173" s="10">
        <f>VLOOKUP(B173&amp;D173,'[1]점검현황(금월)'!$D$7:$AG$263,23,0)</f>
        <v>220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46</v>
      </c>
      <c r="M173" s="19">
        <v>317</v>
      </c>
      <c r="N173" s="11">
        <v>0.56944444444444398</v>
      </c>
      <c r="O173" s="14"/>
    </row>
    <row r="174" spans="1:15" ht="15" customHeight="1" x14ac:dyDescent="0.3">
      <c r="A174" s="53" t="s">
        <v>75</v>
      </c>
      <c r="B174" s="20" t="s">
        <v>75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222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33</v>
      </c>
      <c r="M174" s="13">
        <v>317</v>
      </c>
      <c r="N174" s="11">
        <v>0.35416666666666669</v>
      </c>
      <c r="O174" s="14"/>
    </row>
    <row r="175" spans="1:15" ht="15" customHeight="1" x14ac:dyDescent="0.3">
      <c r="A175" s="58"/>
      <c r="B175" s="20" t="s">
        <v>75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222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317</v>
      </c>
      <c r="N175" s="11">
        <v>0.35416666666666669</v>
      </c>
      <c r="O175" s="14"/>
    </row>
    <row r="176" spans="1:15" ht="15" customHeight="1" x14ac:dyDescent="0.3">
      <c r="A176" s="58"/>
      <c r="B176" s="20" t="s">
        <v>75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222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1564</v>
      </c>
      <c r="M176" s="19">
        <v>318</v>
      </c>
      <c r="N176" s="11">
        <v>0.3611111111111111</v>
      </c>
      <c r="O176" s="14"/>
    </row>
    <row r="177" spans="1:15" ht="15" customHeight="1" x14ac:dyDescent="0.3">
      <c r="A177" s="58"/>
      <c r="B177" s="20" t="s">
        <v>75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222</v>
      </c>
      <c r="K177" s="11">
        <f>VLOOKUP(B177&amp;D177,'[1]점검현황(금월)'!$D$7:$AK$263,24,0)</f>
        <v>0.4236111111111111</v>
      </c>
      <c r="L177" s="12" t="str">
        <f>VLOOKUP(B177&amp;D177,'[1]점검현황(금월)'!$D$7:$AK$263,34,0)</f>
        <v>388/511</v>
      </c>
      <c r="M177" s="19">
        <v>318</v>
      </c>
      <c r="N177" s="11">
        <v>0.41666666666666669</v>
      </c>
      <c r="O177" s="14"/>
    </row>
    <row r="178" spans="1:15" ht="15" customHeight="1" x14ac:dyDescent="0.3">
      <c r="A178" s="58"/>
      <c r="B178" s="16" t="s">
        <v>75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44205</v>
      </c>
      <c r="J178" s="10">
        <f>VLOOKUP(B178&amp;D178,'[1]점검현황(금월)'!$D$7:$AG$263,23,0)</f>
        <v>222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889</v>
      </c>
      <c r="M178" s="19">
        <v>318</v>
      </c>
      <c r="N178" s="11">
        <v>0.3611111111111111</v>
      </c>
      <c r="O178" s="14"/>
    </row>
    <row r="179" spans="1:15" ht="15" customHeight="1" x14ac:dyDescent="0.3">
      <c r="A179" s="58"/>
      <c r="B179" s="16" t="s">
        <v>75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44224</v>
      </c>
      <c r="J179" s="10">
        <f>VLOOKUP(B179&amp;D179,'[1]점검현황(금월)'!$D$7:$AG$263,23,0)</f>
        <v>222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25</v>
      </c>
      <c r="M179" s="19">
        <v>318</v>
      </c>
      <c r="N179" s="11">
        <v>0.36805555555555558</v>
      </c>
      <c r="O179" s="14"/>
    </row>
    <row r="180" spans="1:15" ht="15" customHeight="1" x14ac:dyDescent="0.3">
      <c r="A180" s="54"/>
      <c r="B180" s="16" t="s">
        <v>76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222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318</v>
      </c>
      <c r="N180" s="11">
        <v>0.375</v>
      </c>
      <c r="O180" s="14"/>
    </row>
    <row r="181" spans="1:15" ht="15" customHeight="1" x14ac:dyDescent="0.3">
      <c r="A181" s="57" t="s">
        <v>77</v>
      </c>
      <c r="B181" s="16" t="s">
        <v>78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226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163/0/0/0</v>
      </c>
      <c r="M181" s="19">
        <v>318</v>
      </c>
      <c r="N181" s="11">
        <v>0.79861111111111116</v>
      </c>
      <c r="O181" s="14" t="s">
        <v>79</v>
      </c>
    </row>
    <row r="182" spans="1:15" ht="15" customHeight="1" x14ac:dyDescent="0.3">
      <c r="A182" s="57"/>
      <c r="B182" s="16" t="s">
        <v>80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44208</v>
      </c>
      <c r="J182" s="10">
        <f>VLOOKUP(B182&amp;D182,'[1]점검현황(금월)'!$D$7:$AG$263,23,0)</f>
        <v>222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1181</v>
      </c>
      <c r="M182" s="19">
        <v>318</v>
      </c>
      <c r="N182" s="11">
        <v>0.80555555555555602</v>
      </c>
      <c r="O182" s="14"/>
    </row>
    <row r="183" spans="1:15" ht="15" customHeight="1" x14ac:dyDescent="0.3">
      <c r="A183" s="57"/>
      <c r="B183" s="16" t="s">
        <v>77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222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318</v>
      </c>
      <c r="N183" s="11">
        <v>0.35416666666666669</v>
      </c>
      <c r="O183" s="14" t="s">
        <v>81</v>
      </c>
    </row>
    <row r="184" spans="1:15" ht="15" customHeight="1" x14ac:dyDescent="0.3">
      <c r="A184" s="57"/>
      <c r="B184" s="16" t="s">
        <v>82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223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525</v>
      </c>
      <c r="M184" s="19">
        <v>318</v>
      </c>
      <c r="N184" s="11">
        <v>0.3611111111111111</v>
      </c>
      <c r="O184" s="14"/>
    </row>
    <row r="185" spans="1:15" ht="15" customHeight="1" x14ac:dyDescent="0.3">
      <c r="A185" s="57"/>
      <c r="B185" s="16" t="s">
        <v>77</v>
      </c>
      <c r="C185" s="16">
        <v>5</v>
      </c>
      <c r="D185" s="8" t="s">
        <v>83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223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318</v>
      </c>
      <c r="N185" s="11">
        <v>0.36805555555555558</v>
      </c>
      <c r="O185" s="14"/>
    </row>
    <row r="186" spans="1:15" ht="15" customHeight="1" x14ac:dyDescent="0.3">
      <c r="A186" s="57"/>
      <c r="B186" s="16" t="s">
        <v>78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223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319</v>
      </c>
      <c r="N186" s="11">
        <v>0.79166666666666663</v>
      </c>
      <c r="O186" s="14"/>
    </row>
    <row r="187" spans="1:15" ht="15" customHeight="1" x14ac:dyDescent="0.3">
      <c r="A187" s="57"/>
      <c r="B187" s="16" t="s">
        <v>80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223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319</v>
      </c>
      <c r="N187" s="11">
        <v>0.79861111111111116</v>
      </c>
      <c r="O187" s="14"/>
    </row>
    <row r="188" spans="1:15" ht="15" customHeight="1" x14ac:dyDescent="0.3">
      <c r="A188" s="57"/>
      <c r="B188" s="16" t="s">
        <v>80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223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319</v>
      </c>
      <c r="N188" s="11">
        <v>0.80555555555555602</v>
      </c>
      <c r="O188" s="14"/>
    </row>
    <row r="189" spans="1:15" ht="15" customHeight="1" x14ac:dyDescent="0.3">
      <c r="A189" s="57"/>
      <c r="B189" s="16" t="s">
        <v>78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223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319</v>
      </c>
      <c r="N189" s="11">
        <v>0.35416666666666669</v>
      </c>
      <c r="O189" s="14"/>
    </row>
    <row r="190" spans="1:15" ht="15" customHeight="1" x14ac:dyDescent="0.3">
      <c r="A190" s="57"/>
      <c r="B190" s="16" t="s">
        <v>78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223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509</v>
      </c>
      <c r="M190" s="19">
        <v>319</v>
      </c>
      <c r="N190" s="11">
        <v>0.3611111111111111</v>
      </c>
      <c r="O190" s="14"/>
    </row>
    <row r="191" spans="1:15" ht="15" customHeight="1" x14ac:dyDescent="0.3">
      <c r="A191" s="57"/>
      <c r="B191" s="16" t="s">
        <v>84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223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319</v>
      </c>
      <c r="N191" s="11">
        <v>0.36805555555555558</v>
      </c>
      <c r="O191" s="14"/>
    </row>
    <row r="192" spans="1:15" ht="15" customHeight="1" x14ac:dyDescent="0.3">
      <c r="A192" s="57"/>
      <c r="B192" s="16" t="s">
        <v>78</v>
      </c>
      <c r="C192" s="16">
        <v>12</v>
      </c>
      <c r="D192" s="5">
        <v>502</v>
      </c>
      <c r="E192" s="6" t="str">
        <f>VLOOKUP(B192&amp;D192,'[1]점검현황(금월)'!$D$7:$AG$261,2,0)</f>
        <v>멀티미디어 (ZOOM자동녹화)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20-11-23 / 20-12-26</v>
      </c>
      <c r="J192" s="10">
        <f>VLOOKUP(B192&amp;D192,'[1]점검현황(금월)'!$D$7:$AG$263,23,0)</f>
        <v>223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1421/88</v>
      </c>
      <c r="M192" s="19">
        <v>319</v>
      </c>
      <c r="N192" s="11">
        <v>0.79166666666666663</v>
      </c>
      <c r="O192" s="14"/>
    </row>
    <row r="193" spans="1:15" ht="15" customHeight="1" x14ac:dyDescent="0.3">
      <c r="A193" s="57"/>
      <c r="B193" s="16" t="s">
        <v>78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20-09-21 / 20-11-30</v>
      </c>
      <c r="J193" s="10">
        <f>VLOOKUP(B193&amp;D193,'[1]점검현황(금월)'!$D$7:$AG$263,23,0)</f>
        <v>223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790/603</v>
      </c>
      <c r="M193" s="19">
        <v>319</v>
      </c>
      <c r="N193" s="11">
        <v>0.79861111111111116</v>
      </c>
      <c r="O193" s="14"/>
    </row>
    <row r="194" spans="1:15" ht="15" customHeight="1" x14ac:dyDescent="0.3">
      <c r="A194" s="57"/>
      <c r="B194" s="16" t="s">
        <v>78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224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319</v>
      </c>
      <c r="N194" s="11">
        <v>0.80555555555555602</v>
      </c>
      <c r="O194" s="14"/>
    </row>
    <row r="195" spans="1:15" ht="15" customHeight="1" x14ac:dyDescent="0.3">
      <c r="A195" s="57"/>
      <c r="B195" s="16" t="s">
        <v>77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224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1303</v>
      </c>
      <c r="M195" s="19">
        <v>319</v>
      </c>
      <c r="N195" s="11">
        <v>0.35416666666666669</v>
      </c>
      <c r="O195" s="14"/>
    </row>
    <row r="196" spans="1:15" ht="15" customHeight="1" x14ac:dyDescent="0.3">
      <c r="A196" s="57"/>
      <c r="B196" s="16" t="s">
        <v>80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224</v>
      </c>
      <c r="K196" s="11">
        <f>VLOOKUP(B196&amp;D196,'[1]점검현황(금월)'!$D$7:$AK$263,24,0)</f>
        <v>0.8125</v>
      </c>
      <c r="L196" s="12">
        <f>VLOOKUP(B196&amp;D196,'[1]점검현황(금월)'!$D$7:$AK$263,34,0)</f>
        <v>10</v>
      </c>
      <c r="M196" s="19">
        <v>320</v>
      </c>
      <c r="N196" s="11">
        <v>0.3611111111111111</v>
      </c>
      <c r="O196" s="14"/>
    </row>
    <row r="197" spans="1:15" ht="15" customHeight="1" x14ac:dyDescent="0.3">
      <c r="A197" s="57"/>
      <c r="B197" s="16" t="s">
        <v>78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44160</v>
      </c>
      <c r="J197" s="10">
        <f>VLOOKUP(B197&amp;D197,'[1]점검현황(금월)'!$D$7:$AG$263,23,0)</f>
        <v>224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320</v>
      </c>
      <c r="N197" s="11">
        <v>0.36805555555555558</v>
      </c>
      <c r="O197" s="14"/>
    </row>
    <row r="198" spans="1:15" ht="15" customHeight="1" x14ac:dyDescent="0.3">
      <c r="A198" s="57"/>
      <c r="B198" s="16" t="s">
        <v>78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224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758</v>
      </c>
      <c r="M198" s="19">
        <v>320</v>
      </c>
      <c r="N198" s="11">
        <v>0.79166666666666663</v>
      </c>
      <c r="O198" s="14"/>
    </row>
    <row r="199" spans="1:15" ht="15" customHeight="1" x14ac:dyDescent="0.3">
      <c r="A199" s="57"/>
      <c r="B199" s="16" t="s">
        <v>78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224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526</v>
      </c>
      <c r="M199" s="19">
        <v>320</v>
      </c>
      <c r="N199" s="11">
        <v>0.79861111111111116</v>
      </c>
      <c r="O199" s="14"/>
    </row>
    <row r="200" spans="1:15" ht="15" customHeight="1" x14ac:dyDescent="0.3">
      <c r="A200" s="57"/>
      <c r="B200" s="16" t="s">
        <v>78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224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320</v>
      </c>
      <c r="N200" s="11">
        <v>0.80555555555555602</v>
      </c>
      <c r="O200" s="14"/>
    </row>
    <row r="201" spans="1:15" ht="15" customHeight="1" x14ac:dyDescent="0.3">
      <c r="A201" s="57"/>
      <c r="B201" s="16" t="s">
        <v>78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224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57</v>
      </c>
      <c r="M201" s="19">
        <v>320</v>
      </c>
      <c r="N201" s="11">
        <v>0.35416666666666669</v>
      </c>
      <c r="O201" s="14"/>
    </row>
    <row r="202" spans="1:15" ht="15" customHeight="1" x14ac:dyDescent="0.3">
      <c r="A202" s="57"/>
      <c r="B202" s="16" t="s">
        <v>78</v>
      </c>
      <c r="C202" s="16">
        <v>22</v>
      </c>
      <c r="D202" s="5">
        <v>613</v>
      </c>
      <c r="E202" s="6" t="str">
        <f>VLOOKUP(B202&amp;D202,'[1]점검현황(금월)'!$D$7:$AG$261,2,0)</f>
        <v>약학대학(ZOOM자동녹화)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224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326</v>
      </c>
      <c r="M202" s="19">
        <v>320</v>
      </c>
      <c r="N202" s="11">
        <v>0.3611111111111111</v>
      </c>
      <c r="O202" s="14"/>
    </row>
    <row r="203" spans="1:15" ht="15" customHeight="1" x14ac:dyDescent="0.3">
      <c r="A203" s="57"/>
      <c r="B203" s="16" t="s">
        <v>78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224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285</v>
      </c>
      <c r="M203" s="19">
        <v>320</v>
      </c>
      <c r="N203" s="11">
        <v>0.36805555555555558</v>
      </c>
      <c r="O203" s="14"/>
    </row>
    <row r="204" spans="1:15" ht="15" customHeight="1" x14ac:dyDescent="0.3">
      <c r="A204" s="57"/>
      <c r="B204" s="16" t="s">
        <v>77</v>
      </c>
      <c r="C204" s="16">
        <v>24</v>
      </c>
      <c r="D204" s="5">
        <v>705</v>
      </c>
      <c r="E204" s="6" t="str">
        <f>VLOOKUP(B204&amp;D204,'[1]점검현황(금월)'!$D$7:$AG$261,2,0)</f>
        <v>교육대학원 (ZOOM자동녹화)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225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1092</v>
      </c>
      <c r="M204" s="19">
        <v>320</v>
      </c>
      <c r="N204" s="11">
        <v>0.79166666666666663</v>
      </c>
      <c r="O204" s="21"/>
    </row>
    <row r="205" spans="1:15" ht="15" customHeight="1" x14ac:dyDescent="0.3">
      <c r="A205" s="57"/>
      <c r="B205" s="16" t="s">
        <v>85</v>
      </c>
      <c r="C205" s="16">
        <v>25</v>
      </c>
      <c r="D205" s="5">
        <v>706</v>
      </c>
      <c r="E205" s="6" t="str">
        <f>VLOOKUP(B205&amp;D205,'[1]점검현황(금월)'!$D$7:$AG$261,2,0)</f>
        <v>교육대학원 (ZOOM자동녹화)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225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962</v>
      </c>
      <c r="M205" s="19">
        <v>320</v>
      </c>
      <c r="N205" s="11">
        <v>0.79861111111111116</v>
      </c>
      <c r="O205" s="21"/>
    </row>
    <row r="206" spans="1:15" ht="15" customHeight="1" x14ac:dyDescent="0.3">
      <c r="A206" s="57"/>
      <c r="B206" s="16" t="s">
        <v>78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225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1159</v>
      </c>
      <c r="M206" s="19">
        <v>320</v>
      </c>
      <c r="N206" s="11">
        <v>0.80555555555555602</v>
      </c>
      <c r="O206" s="14"/>
    </row>
    <row r="207" spans="1:15" ht="15" customHeight="1" x14ac:dyDescent="0.3">
      <c r="A207" s="57"/>
      <c r="B207" s="16" t="s">
        <v>80</v>
      </c>
      <c r="C207" s="16">
        <v>27</v>
      </c>
      <c r="D207" s="5">
        <v>712</v>
      </c>
      <c r="E207" s="6" t="str">
        <f>VLOOKUP(B207&amp;D207,'[1]점검현황(금월)'!$D$7:$AG$261,2,0)</f>
        <v>교육대학원 (ZOOM자동녹화)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225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1128</v>
      </c>
      <c r="M207" s="19">
        <v>320</v>
      </c>
      <c r="N207" s="11">
        <v>0.375</v>
      </c>
      <c r="O207" s="14"/>
    </row>
    <row r="208" spans="1:15" ht="15" customHeight="1" x14ac:dyDescent="0.3">
      <c r="A208" s="57"/>
      <c r="B208" s="16" t="s">
        <v>77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225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417</v>
      </c>
      <c r="M208" s="19">
        <v>320</v>
      </c>
      <c r="N208" s="11">
        <v>0.38194444444444442</v>
      </c>
      <c r="O208" s="21"/>
    </row>
    <row r="209" spans="1:15" ht="15" customHeight="1" x14ac:dyDescent="0.3">
      <c r="A209" s="57"/>
      <c r="B209" s="16" t="s">
        <v>77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225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5</v>
      </c>
      <c r="M209" s="19">
        <v>320</v>
      </c>
      <c r="N209" s="11">
        <v>0.38541666666666669</v>
      </c>
      <c r="O209" s="14"/>
    </row>
    <row r="210" spans="1:15" ht="15" customHeight="1" x14ac:dyDescent="0.3">
      <c r="A210" s="57"/>
      <c r="B210" s="16" t="s">
        <v>85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225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5</v>
      </c>
      <c r="M210" s="19">
        <v>320</v>
      </c>
      <c r="N210" s="11">
        <v>0.38888888888888901</v>
      </c>
      <c r="O210" s="14"/>
    </row>
    <row r="211" spans="1:15" ht="15" customHeight="1" x14ac:dyDescent="0.3">
      <c r="A211" s="57"/>
      <c r="B211" s="16" t="s">
        <v>80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225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818</v>
      </c>
      <c r="M211" s="19">
        <v>320</v>
      </c>
      <c r="N211" s="11">
        <v>0.39583333333333298</v>
      </c>
      <c r="O211" s="14"/>
    </row>
    <row r="212" spans="1:15" ht="15" customHeight="1" x14ac:dyDescent="0.3">
      <c r="A212" s="57"/>
      <c r="B212" s="16" t="s">
        <v>78</v>
      </c>
      <c r="C212" s="16">
        <v>32</v>
      </c>
      <c r="D212" s="5" t="s">
        <v>86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225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823</v>
      </c>
      <c r="M212" s="19">
        <v>320</v>
      </c>
      <c r="N212" s="11">
        <v>0.40277777777777801</v>
      </c>
      <c r="O212" s="14"/>
    </row>
    <row r="213" spans="1:15" ht="15" customHeight="1" x14ac:dyDescent="0.3">
      <c r="A213" s="57"/>
      <c r="B213" s="16" t="s">
        <v>78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225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12</v>
      </c>
      <c r="M213" s="19">
        <v>320</v>
      </c>
      <c r="N213" s="11">
        <v>0.40972222222222199</v>
      </c>
      <c r="O213" s="14"/>
    </row>
    <row r="214" spans="1:15" ht="15" customHeight="1" x14ac:dyDescent="0.3">
      <c r="A214" s="57"/>
      <c r="B214" s="16" t="s">
        <v>85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226</v>
      </c>
      <c r="K214" s="11">
        <f>VLOOKUP(B214&amp;D214,'[1]점검현황(금월)'!$D$7:$AK$263,24,0)</f>
        <v>0.4375</v>
      </c>
      <c r="L214" s="12">
        <f>VLOOKUP(B214&amp;D214,'[1]점검현황(금월)'!$D$7:$AK$263,34,0)</f>
        <v>603</v>
      </c>
      <c r="M214" s="19">
        <v>320</v>
      </c>
      <c r="N214" s="11">
        <v>0.41666666666666702</v>
      </c>
      <c r="O214" s="14"/>
    </row>
    <row r="215" spans="1:15" ht="15" customHeight="1" x14ac:dyDescent="0.3">
      <c r="A215" s="57"/>
      <c r="B215" s="16" t="s">
        <v>77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226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756</v>
      </c>
      <c r="M215" s="19">
        <v>320</v>
      </c>
      <c r="N215" s="11">
        <v>0.42361111111111099</v>
      </c>
      <c r="O215" s="14"/>
    </row>
    <row r="216" spans="1:15" ht="15" customHeight="1" x14ac:dyDescent="0.3">
      <c r="A216" s="57"/>
      <c r="B216" s="16" t="s">
        <v>87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226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322</v>
      </c>
      <c r="N216" s="11">
        <v>0.43055555555555503</v>
      </c>
      <c r="O216" s="14"/>
    </row>
    <row r="217" spans="1:15" ht="15" customHeight="1" x14ac:dyDescent="0.3">
      <c r="A217" s="57"/>
      <c r="B217" s="16" t="s">
        <v>80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226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845</v>
      </c>
      <c r="M217" s="19">
        <v>322</v>
      </c>
      <c r="N217" s="11">
        <v>0.4375</v>
      </c>
      <c r="O217" s="21"/>
    </row>
    <row r="218" spans="1:15" ht="15" customHeight="1" x14ac:dyDescent="0.3">
      <c r="A218" s="57"/>
      <c r="B218" s="16" t="s">
        <v>78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226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322</v>
      </c>
      <c r="N218" s="11">
        <v>0.44444444444444398</v>
      </c>
      <c r="O218" s="14"/>
    </row>
    <row r="219" spans="1:15" ht="15" customHeight="1" x14ac:dyDescent="0.3">
      <c r="A219" s="57"/>
      <c r="B219" s="16" t="s">
        <v>85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226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634</v>
      </c>
      <c r="M219" s="19">
        <v>322</v>
      </c>
      <c r="N219" s="11">
        <v>0.45138888888888901</v>
      </c>
      <c r="O219" s="14"/>
    </row>
    <row r="220" spans="1:15" ht="15" customHeight="1" x14ac:dyDescent="0.3">
      <c r="A220" s="57"/>
      <c r="B220" s="16" t="s">
        <v>78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226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322</v>
      </c>
      <c r="N220" s="11">
        <v>0.45833333333333298</v>
      </c>
      <c r="O220" s="14"/>
    </row>
    <row r="221" spans="1:15" ht="15" customHeight="1" x14ac:dyDescent="0.3">
      <c r="A221" s="57"/>
      <c r="B221" s="16" t="s">
        <v>80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226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532</v>
      </c>
      <c r="M221" s="19">
        <v>322</v>
      </c>
      <c r="N221" s="11">
        <v>0.46527777777777801</v>
      </c>
      <c r="O221" s="14"/>
    </row>
    <row r="222" spans="1:15" ht="15" customHeight="1" x14ac:dyDescent="0.3">
      <c r="A222" s="57"/>
      <c r="B222" s="16" t="s">
        <v>78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226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137</v>
      </c>
      <c r="M222" s="19">
        <v>322</v>
      </c>
      <c r="N222" s="11">
        <v>0.47222222222222199</v>
      </c>
      <c r="O222" s="14"/>
    </row>
    <row r="223" spans="1:15" ht="15" customHeight="1" x14ac:dyDescent="0.3">
      <c r="A223" s="57"/>
      <c r="B223" s="16" t="s">
        <v>78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226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1166</v>
      </c>
      <c r="M223" s="19">
        <v>322</v>
      </c>
      <c r="N223" s="11">
        <v>0.47916666666666602</v>
      </c>
      <c r="O223" s="14"/>
    </row>
    <row r="224" spans="1:15" ht="15" customHeight="1" x14ac:dyDescent="0.3">
      <c r="A224" s="57"/>
      <c r="B224" s="16" t="s">
        <v>87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227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1040</v>
      </c>
      <c r="M224" s="19">
        <v>322</v>
      </c>
      <c r="N224" s="11">
        <v>0.48611111111111099</v>
      </c>
      <c r="O224" s="14"/>
    </row>
    <row r="225" spans="1:15" ht="15" customHeight="1" x14ac:dyDescent="0.3">
      <c r="A225" s="57"/>
      <c r="B225" s="16" t="s">
        <v>80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227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322</v>
      </c>
      <c r="N225" s="11">
        <v>0.49305555555555503</v>
      </c>
      <c r="O225" s="14"/>
    </row>
    <row r="226" spans="1:15" ht="15" customHeight="1" x14ac:dyDescent="0.3">
      <c r="A226" s="57"/>
      <c r="B226" s="16" t="s">
        <v>80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227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323</v>
      </c>
      <c r="N226" s="11">
        <v>0.5</v>
      </c>
      <c r="O226" s="14"/>
    </row>
    <row r="227" spans="1:15" ht="15" customHeight="1" x14ac:dyDescent="0.3">
      <c r="A227" s="57"/>
      <c r="B227" s="16" t="s">
        <v>78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227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933</v>
      </c>
      <c r="M227" s="19">
        <v>323</v>
      </c>
      <c r="N227" s="11">
        <v>0.51388888888888895</v>
      </c>
      <c r="O227" s="14"/>
    </row>
    <row r="228" spans="1:15" ht="15" customHeight="1" x14ac:dyDescent="0.3">
      <c r="A228" s="57" t="s">
        <v>88</v>
      </c>
      <c r="B228" s="16" t="s">
        <v>89</v>
      </c>
      <c r="C228" s="16">
        <v>1</v>
      </c>
      <c r="D228" s="5">
        <v>105</v>
      </c>
      <c r="E228" s="6" t="str">
        <f>VLOOKUP(B228&amp;D228,'[1]점검현황(금월)'!$D$7:$AG$261,2,0)</f>
        <v>약학대 (ZOOM자동녹화)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227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323</v>
      </c>
      <c r="N228" s="11">
        <v>0.54166666666666663</v>
      </c>
      <c r="O228" s="14"/>
    </row>
    <row r="229" spans="1:15" ht="15" customHeight="1" x14ac:dyDescent="0.3">
      <c r="A229" s="57"/>
      <c r="B229" s="16" t="s">
        <v>89</v>
      </c>
      <c r="C229" s="16">
        <v>2</v>
      </c>
      <c r="D229" s="5">
        <v>106</v>
      </c>
      <c r="E229" s="6" t="str">
        <f>VLOOKUP(B229&amp;D229,'[1]점검현황(금월)'!$D$7:$AG$261,2,0)</f>
        <v>약학대 (ZOOM자동녹화)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227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315</v>
      </c>
      <c r="M229" s="19">
        <v>323</v>
      </c>
      <c r="N229" s="11">
        <v>0.54861111111111105</v>
      </c>
      <c r="O229" s="14"/>
    </row>
    <row r="230" spans="1:15" ht="15" customHeight="1" x14ac:dyDescent="0.3">
      <c r="A230" s="57"/>
      <c r="B230" s="16" t="s">
        <v>90</v>
      </c>
      <c r="C230" s="16">
        <v>3</v>
      </c>
      <c r="D230" s="5" t="s">
        <v>91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92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227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323</v>
      </c>
      <c r="N230" s="11">
        <v>0.55555555555555558</v>
      </c>
      <c r="O230" s="14"/>
    </row>
    <row r="231" spans="1:15" ht="15" customHeight="1" x14ac:dyDescent="0.3">
      <c r="A231" s="57"/>
      <c r="B231" s="16" t="s">
        <v>89</v>
      </c>
      <c r="C231" s="16">
        <v>4</v>
      </c>
      <c r="D231" s="5" t="s">
        <v>93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227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802</v>
      </c>
      <c r="M231" s="19">
        <v>323</v>
      </c>
      <c r="N231" s="11">
        <v>0.5625</v>
      </c>
      <c r="O231" s="14"/>
    </row>
    <row r="232" spans="1:15" ht="15" customHeight="1" x14ac:dyDescent="0.3">
      <c r="A232" s="53" t="s">
        <v>94</v>
      </c>
      <c r="B232" s="16" t="s">
        <v>95</v>
      </c>
      <c r="C232" s="16">
        <v>1</v>
      </c>
      <c r="D232" s="5">
        <v>101</v>
      </c>
      <c r="E232" s="6" t="str">
        <f>VLOOKUP(B232&amp;D232,'[1]점검현황(금월)'!$D$7:$AG$261,2,0)</f>
        <v>소강당(ZOOM자동녹화)</v>
      </c>
      <c r="F232" s="7" t="str">
        <f>VLOOKUP(B232&amp;D232,'[1]점검현황(금월)'!$D$7:$AG$263,3,0)</f>
        <v>VW540</v>
      </c>
      <c r="G232" s="8" t="str">
        <f>VLOOKUP(B232&amp;D232,'[1]점검현황(금월)'!$D$2:$AG$263,19,0)</f>
        <v>e-ST</v>
      </c>
      <c r="H232" s="9">
        <f>VLOOKUP(B232&amp;D232,'[1]점검현황(금월)'!$D$2:$AG$263,25,0)</f>
        <v>42268</v>
      </c>
      <c r="I232" s="9">
        <f>VLOOKUP(B232&amp;D232,'[1]점검현황(금월)'!$D$7:$AG$263,27,0)</f>
        <v>44097</v>
      </c>
      <c r="J232" s="10">
        <f>VLOOKUP(B232&amp;D232,'[1]점검현황(금월)'!$D$7:$AG$263,23,0)</f>
        <v>227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970</v>
      </c>
      <c r="M232" s="19">
        <v>323</v>
      </c>
      <c r="N232" s="11">
        <v>0.56944444444444442</v>
      </c>
      <c r="O232" s="14"/>
    </row>
    <row r="233" spans="1:15" ht="15" customHeight="1" x14ac:dyDescent="0.3">
      <c r="A233" s="54"/>
      <c r="B233" s="16" t="s">
        <v>95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227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323</v>
      </c>
      <c r="N233" s="11">
        <v>0.58333333333333337</v>
      </c>
      <c r="O233" s="14"/>
    </row>
    <row r="234" spans="1:15" ht="15" customHeight="1" x14ac:dyDescent="0.3">
      <c r="A234" s="55" t="s">
        <v>96</v>
      </c>
      <c r="B234" s="6" t="s">
        <v>97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227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370</v>
      </c>
      <c r="M234" s="19">
        <v>323</v>
      </c>
      <c r="N234" s="11">
        <v>0.375</v>
      </c>
      <c r="O234" s="14"/>
    </row>
    <row r="235" spans="1:15" ht="15" customHeight="1" x14ac:dyDescent="0.3">
      <c r="A235" s="55"/>
      <c r="B235" s="6" t="s">
        <v>98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227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323</v>
      </c>
      <c r="N235" s="11">
        <v>0.38194444444444442</v>
      </c>
      <c r="O235" s="14"/>
    </row>
    <row r="236" spans="1:15" ht="15" customHeight="1" x14ac:dyDescent="0.3">
      <c r="A236" s="55"/>
      <c r="B236" s="6" t="s">
        <v>98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227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324</v>
      </c>
      <c r="N236" s="11">
        <v>0.38888888888888901</v>
      </c>
      <c r="O236" s="14"/>
    </row>
    <row r="237" spans="1:15" ht="15" customHeight="1" x14ac:dyDescent="0.3">
      <c r="A237" s="55" t="s">
        <v>99</v>
      </c>
      <c r="B237" s="6" t="s">
        <v>100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227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253</v>
      </c>
      <c r="M237" s="19">
        <v>324</v>
      </c>
      <c r="N237" s="11">
        <v>0.40972222222222199</v>
      </c>
      <c r="O237" s="22"/>
    </row>
    <row r="238" spans="1:15" ht="15" customHeight="1" x14ac:dyDescent="0.3">
      <c r="A238" s="55"/>
      <c r="B238" s="6" t="s">
        <v>101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227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274</v>
      </c>
      <c r="M238" s="19">
        <v>324</v>
      </c>
      <c r="N238" s="11">
        <v>0.41666666666666702</v>
      </c>
      <c r="O238" s="14"/>
    </row>
    <row r="239" spans="1:15" ht="15" customHeight="1" x14ac:dyDescent="0.3">
      <c r="A239" s="55"/>
      <c r="B239" s="6" t="s">
        <v>102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227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1401</v>
      </c>
      <c r="M239" s="19">
        <v>324</v>
      </c>
      <c r="N239" s="11">
        <v>0.42361111111111099</v>
      </c>
      <c r="O239" s="14"/>
    </row>
    <row r="240" spans="1:15" ht="15" customHeight="1" x14ac:dyDescent="0.3">
      <c r="A240" s="55" t="s">
        <v>103</v>
      </c>
      <c r="B240" s="6" t="s">
        <v>104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227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277</v>
      </c>
      <c r="M240" s="13">
        <v>324</v>
      </c>
      <c r="N240" s="11">
        <v>0.43055555555555558</v>
      </c>
      <c r="O240" s="23"/>
    </row>
    <row r="241" spans="1:15" ht="15" customHeight="1" x14ac:dyDescent="0.3">
      <c r="A241" s="55"/>
      <c r="B241" s="6" t="s">
        <v>104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227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190</v>
      </c>
      <c r="M241" s="19">
        <v>324</v>
      </c>
      <c r="N241" s="11">
        <v>0.4375</v>
      </c>
      <c r="O241" s="23"/>
    </row>
    <row r="242" spans="1:15" ht="15" customHeight="1" x14ac:dyDescent="0.3">
      <c r="A242" s="55"/>
      <c r="B242" s="6" t="s">
        <v>105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227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324</v>
      </c>
      <c r="N242" s="11">
        <v>0.44444444444444442</v>
      </c>
      <c r="O242" s="23"/>
    </row>
    <row r="243" spans="1:15" ht="15" customHeight="1" x14ac:dyDescent="0.3">
      <c r="A243" s="55"/>
      <c r="B243" s="6" t="s">
        <v>104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227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144</v>
      </c>
      <c r="M243" s="19">
        <v>324</v>
      </c>
      <c r="N243" s="11">
        <v>0.79166666666666663</v>
      </c>
      <c r="O243" s="23"/>
    </row>
    <row r="244" spans="1:15" ht="15" customHeight="1" x14ac:dyDescent="0.3">
      <c r="A244" s="55"/>
      <c r="B244" s="6" t="s">
        <v>104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227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76</v>
      </c>
      <c r="M244" s="19">
        <v>324</v>
      </c>
      <c r="N244" s="11">
        <v>0.79861111111111116</v>
      </c>
      <c r="O244" s="23"/>
    </row>
    <row r="245" spans="1:15" ht="15" customHeight="1" x14ac:dyDescent="0.3">
      <c r="A245" s="55"/>
      <c r="B245" s="6" t="s">
        <v>104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227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244</v>
      </c>
      <c r="M245" s="19">
        <v>324</v>
      </c>
      <c r="N245" s="11">
        <v>0.80555555555555547</v>
      </c>
      <c r="O245" s="23"/>
    </row>
    <row r="246" spans="1:15" ht="15" customHeight="1" x14ac:dyDescent="0.3">
      <c r="A246" s="55"/>
      <c r="B246" s="6" t="s">
        <v>104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227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277</v>
      </c>
      <c r="M246" s="19">
        <v>325</v>
      </c>
      <c r="N246" s="11">
        <v>0.35416666666666669</v>
      </c>
      <c r="O246" s="23"/>
    </row>
    <row r="247" spans="1:15" ht="15" customHeight="1" x14ac:dyDescent="0.3">
      <c r="A247" s="55"/>
      <c r="B247" s="6" t="s">
        <v>104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227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310</v>
      </c>
      <c r="M247" s="19">
        <v>325</v>
      </c>
      <c r="N247" s="11">
        <v>0.3611111111111111</v>
      </c>
      <c r="O247" s="23"/>
    </row>
    <row r="248" spans="1:15" ht="15" customHeight="1" x14ac:dyDescent="0.3">
      <c r="A248" s="55"/>
      <c r="B248" s="6" t="s">
        <v>105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227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155</v>
      </c>
      <c r="M248" s="19">
        <v>325</v>
      </c>
      <c r="N248" s="11">
        <v>0.4513888888888889</v>
      </c>
      <c r="O248" s="23"/>
    </row>
    <row r="249" spans="1:15" ht="15" customHeight="1" x14ac:dyDescent="0.3">
      <c r="A249" s="55"/>
      <c r="B249" s="6" t="s">
        <v>104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227</v>
      </c>
      <c r="K249" s="11">
        <f>VLOOKUP(B249&amp;D249,'[1]점검현황(금월)'!$D$7:$AK$263,24,0)</f>
        <v>0.4375</v>
      </c>
      <c r="L249" s="12">
        <f>VLOOKUP(B249&amp;D249,'[1]점검현황(금월)'!$D$7:$AK$263,34,0)</f>
        <v>168</v>
      </c>
      <c r="M249" s="19">
        <v>325</v>
      </c>
      <c r="N249" s="11">
        <v>0.45833333333333331</v>
      </c>
      <c r="O249" s="23"/>
    </row>
    <row r="250" spans="1:15" ht="15" customHeight="1" x14ac:dyDescent="0.3">
      <c r="A250" s="55"/>
      <c r="B250" s="6" t="s">
        <v>104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227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214</v>
      </c>
      <c r="M250" s="19">
        <v>325</v>
      </c>
      <c r="N250" s="11">
        <v>0.46527777777777773</v>
      </c>
      <c r="O250" s="23"/>
    </row>
    <row r="251" spans="1:15" ht="15" customHeight="1" x14ac:dyDescent="0.3">
      <c r="A251" s="55"/>
      <c r="B251" s="6" t="s">
        <v>104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227</v>
      </c>
      <c r="K251" s="11">
        <f>VLOOKUP(B251&amp;D251,'[1]점검현황(금월)'!$D$7:$AK$263,24,0)</f>
        <v>0.5</v>
      </c>
      <c r="L251" s="12">
        <f>VLOOKUP(B251&amp;D251,'[1]점검현황(금월)'!$D$7:$AK$263,34,0)</f>
        <v>333</v>
      </c>
      <c r="M251" s="19">
        <v>325</v>
      </c>
      <c r="N251" s="11">
        <v>0.47222222222222227</v>
      </c>
      <c r="O251" s="23"/>
    </row>
    <row r="252" spans="1:15" ht="15" customHeight="1" x14ac:dyDescent="0.3">
      <c r="A252" s="55"/>
      <c r="B252" s="6" t="s">
        <v>104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227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277</v>
      </c>
      <c r="M252" s="19">
        <v>325</v>
      </c>
      <c r="N252" s="11">
        <v>0.47916666666666669</v>
      </c>
      <c r="O252" s="23"/>
    </row>
    <row r="253" spans="1:15" ht="15" customHeight="1" x14ac:dyDescent="0.3">
      <c r="A253" s="55"/>
      <c r="B253" s="6" t="s">
        <v>106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227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88</v>
      </c>
      <c r="M253" s="19">
        <v>325</v>
      </c>
      <c r="N253" s="11">
        <v>0.4861111111111111</v>
      </c>
      <c r="O253" s="23"/>
    </row>
    <row r="254" spans="1:15" ht="15" customHeight="1" x14ac:dyDescent="0.3">
      <c r="A254" s="55"/>
      <c r="B254" s="6" t="s">
        <v>107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227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249</v>
      </c>
      <c r="M254" s="19">
        <v>325</v>
      </c>
      <c r="N254" s="11">
        <v>0.49305555555555558</v>
      </c>
      <c r="O254" s="23"/>
    </row>
    <row r="255" spans="1:15" ht="15" customHeight="1" x14ac:dyDescent="0.3">
      <c r="A255" s="55"/>
      <c r="B255" s="6" t="s">
        <v>104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227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325</v>
      </c>
      <c r="N255" s="11">
        <v>0.5</v>
      </c>
      <c r="O255" s="23"/>
    </row>
    <row r="256" spans="1:15" ht="15" customHeight="1" x14ac:dyDescent="0.3">
      <c r="A256" s="55"/>
      <c r="B256" s="6" t="s">
        <v>107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227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326</v>
      </c>
      <c r="N256" s="24">
        <v>0.50694444444444442</v>
      </c>
      <c r="O256" s="23"/>
    </row>
    <row r="257" spans="1:15" ht="15" customHeight="1" x14ac:dyDescent="0.3">
      <c r="A257" s="55"/>
      <c r="B257" s="6" t="s">
        <v>108</v>
      </c>
      <c r="C257" s="2">
        <v>18</v>
      </c>
      <c r="D257" s="8">
        <v>605</v>
      </c>
      <c r="E257" s="6" t="str">
        <f>VLOOKUP(B257&amp;D257,'[1]점검현황(금월)'!$D$7:$AG$261,2,0)</f>
        <v>기업지원센터</v>
      </c>
      <c r="F257" s="7" t="str">
        <f>VLOOKUP(B257&amp;D257,'[1]점검현황(금월)'!$D$7:$AG$263,3,0)</f>
        <v>VX410</v>
      </c>
      <c r="G257" s="8" t="str">
        <f>VLOOKUP(B257&amp;D257,'[1]점검현황(금월)'!$D$2:$AG$263,19,0)</f>
        <v>-</v>
      </c>
      <c r="H257" s="9" t="str">
        <f>VLOOKUP(B257&amp;D257,'[1]점검현황(금월)'!$D$2:$AG$263,25,0)</f>
        <v>2021-00-00</v>
      </c>
      <c r="I257" s="9" t="str">
        <f>VLOOKUP(B257&amp;D257,'[1]점검현황(금월)'!$D$7:$AG$263,27,0)</f>
        <v>2021-00-00</v>
      </c>
      <c r="J257" s="10">
        <f>VLOOKUP(B257&amp;D257,'[1]점검현황(금월)'!$D$7:$AG$263,23,0)</f>
        <v>227</v>
      </c>
      <c r="K257" s="11">
        <f>VLOOKUP(B257&amp;D257,'[1]점검현황(금월)'!$D$7:$AK$263,24,0)</f>
        <v>0.40972222222222227</v>
      </c>
      <c r="L257" s="12">
        <f>VLOOKUP(B257&amp;D257,'[1]점검현황(금월)'!$D$7:$AK$263,34,0)</f>
        <v>3450</v>
      </c>
      <c r="M257" s="19">
        <v>326</v>
      </c>
      <c r="N257" s="24">
        <v>0.40972222222222227</v>
      </c>
      <c r="O257" s="25" t="s">
        <v>109</v>
      </c>
    </row>
    <row r="258" spans="1:15" ht="15" customHeight="1" x14ac:dyDescent="0.3">
      <c r="A258" s="55"/>
      <c r="B258" s="6" t="s">
        <v>107</v>
      </c>
      <c r="C258" s="2">
        <v>19</v>
      </c>
      <c r="D258" s="8">
        <v>609</v>
      </c>
      <c r="E258" s="6" t="str">
        <f>VLOOKUP(B258&amp;D258,'[1]점검현황(금월)'!$D$7:$AG$261,2,0)</f>
        <v>기업지원센터</v>
      </c>
      <c r="F258" s="7" t="str">
        <f>VLOOKUP(B258&amp;D258,'[1]점검현황(금월)'!$D$7:$AG$263,3,0)</f>
        <v>VX421</v>
      </c>
      <c r="G258" s="8" t="str">
        <f>VLOOKUP(B258&amp;D258,'[1]점검현황(금월)'!$D$2:$AG$263,19,0)</f>
        <v>자체</v>
      </c>
      <c r="H258" s="9" t="str">
        <f>VLOOKUP(B258&amp;D258,'[1]점검현황(금월)'!$D$2:$AG$263,25,0)</f>
        <v>2021-00-00</v>
      </c>
      <c r="I258" s="9" t="str">
        <f>VLOOKUP(B258&amp;D258,'[1]점검현황(금월)'!$D$7:$AG$263,27,0)</f>
        <v>2021-00-00</v>
      </c>
      <c r="J258" s="10">
        <f>VLOOKUP(B258&amp;D258,'[1]점검현황(금월)'!$D$7:$AG$263,23,0)</f>
        <v>227</v>
      </c>
      <c r="K258" s="11">
        <f>VLOOKUP(B258&amp;D258,'[1]점검현황(금월)'!$D$7:$AK$263,24,0)</f>
        <v>0.4236111111111111</v>
      </c>
      <c r="L258" s="12">
        <f>VLOOKUP(B258&amp;D258,'[1]점검현황(금월)'!$D$7:$AK$263,34,0)</f>
        <v>1045</v>
      </c>
      <c r="M258" s="19">
        <v>326</v>
      </c>
      <c r="N258" s="24">
        <v>0.4236111111111111</v>
      </c>
      <c r="O258" s="25"/>
    </row>
    <row r="259" spans="1:15" ht="15" customHeight="1" x14ac:dyDescent="0.3">
      <c r="A259" s="55"/>
      <c r="B259" s="6" t="s">
        <v>104</v>
      </c>
      <c r="C259" s="2">
        <v>20</v>
      </c>
      <c r="D259" s="8">
        <v>612</v>
      </c>
      <c r="E259" s="6" t="s">
        <v>110</v>
      </c>
      <c r="F259" s="7" t="str">
        <f>VLOOKUP(B259&amp;D259,'[1]점검현황(금월)'!$D$7:$AG$263,3,0)</f>
        <v>VX410</v>
      </c>
      <c r="G259" s="8" t="str">
        <f>VLOOKUP(B259&amp;D259,'[1]점검현황(금월)'!$D$2:$AG$263,19,0)</f>
        <v>자체</v>
      </c>
      <c r="H259" s="9" t="str">
        <f>VLOOKUP(B259&amp;D259,'[1]점검현황(금월)'!$D$2:$AG$263,25,0)</f>
        <v>2021-00-00</v>
      </c>
      <c r="I259" s="9" t="str">
        <f>VLOOKUP(B259&amp;D259,'[1]점검현황(금월)'!$D$7:$AG$263,27,0)</f>
        <v>2021-00-00</v>
      </c>
      <c r="J259" s="10">
        <f>VLOOKUP(B259&amp;D259,'[1]점검현황(금월)'!$D$7:$AG$263,23,0)</f>
        <v>227</v>
      </c>
      <c r="K259" s="11">
        <f>VLOOKUP(B259&amp;D259,'[1]점검현황(금월)'!$D$7:$AK$263,24,0)</f>
        <v>0.4375</v>
      </c>
      <c r="L259" s="12">
        <f>VLOOKUP(B259&amp;D259,'[1]점검현황(금월)'!$D$7:$AK$263,34,0)</f>
        <v>1124</v>
      </c>
      <c r="M259" s="19">
        <v>326</v>
      </c>
      <c r="N259" s="24">
        <v>0.4375</v>
      </c>
      <c r="O259" s="25"/>
    </row>
    <row r="260" spans="1:15" ht="15" customHeight="1" x14ac:dyDescent="0.3">
      <c r="A260" s="55"/>
      <c r="B260" s="6" t="s">
        <v>104</v>
      </c>
      <c r="C260" s="2">
        <v>21</v>
      </c>
      <c r="D260" s="8">
        <v>615</v>
      </c>
      <c r="E260" s="6" t="s">
        <v>111</v>
      </c>
      <c r="F260" s="7" t="str">
        <f>VLOOKUP(B260&amp;D260,'[1]점검현황(금월)'!$D$7:$AG$263,3,0)</f>
        <v>VX421</v>
      </c>
      <c r="G260" s="8" t="str">
        <f>VLOOKUP(B260&amp;D260,'[1]점검현황(금월)'!$D$2:$AG$263,19,0)</f>
        <v>자체</v>
      </c>
      <c r="H260" s="9" t="str">
        <f>VLOOKUP(B260&amp;D260,'[1]점검현황(금월)'!$D$2:$AG$263,25,0)</f>
        <v>2021-00-00</v>
      </c>
      <c r="I260" s="9" t="str">
        <f>VLOOKUP(B260&amp;D260,'[1]점검현황(금월)'!$D$7:$AG$263,27,0)</f>
        <v>2021-00-00</v>
      </c>
      <c r="J260" s="10">
        <f>VLOOKUP(B260&amp;D260,'[1]점검현황(금월)'!$D$7:$AG$263,23,0)</f>
        <v>227</v>
      </c>
      <c r="K260" s="11">
        <f>VLOOKUP(B260&amp;D260,'[1]점검현황(금월)'!$D$7:$AK$263,24,0)</f>
        <v>0.58194444444444449</v>
      </c>
      <c r="L260" s="12">
        <f>VLOOKUP(B260&amp;D260,'[1]점검현황(금월)'!$D$7:$AK$263,34,0)</f>
        <v>1005</v>
      </c>
      <c r="M260" s="19">
        <v>326</v>
      </c>
      <c r="N260" s="24">
        <v>0.58194444444444449</v>
      </c>
      <c r="O260" s="25"/>
    </row>
    <row r="261" spans="1:15" ht="24.75" customHeight="1" x14ac:dyDescent="0.3">
      <c r="A261" s="26" t="s">
        <v>112</v>
      </c>
      <c r="B261" s="6" t="s">
        <v>113</v>
      </c>
      <c r="C261" s="2">
        <v>1</v>
      </c>
      <c r="D261" s="8">
        <v>106</v>
      </c>
      <c r="E261" s="6" t="s">
        <v>114</v>
      </c>
      <c r="F261" s="7" t="s">
        <v>115</v>
      </c>
      <c r="G261" s="8" t="s">
        <v>116</v>
      </c>
      <c r="H261" s="9" t="s">
        <v>117</v>
      </c>
      <c r="I261" s="9" t="s">
        <v>117</v>
      </c>
      <c r="J261" s="10">
        <v>227</v>
      </c>
      <c r="K261" s="11">
        <v>0.5625</v>
      </c>
      <c r="L261" s="12">
        <v>958</v>
      </c>
      <c r="M261" s="19">
        <v>326</v>
      </c>
      <c r="N261" s="24">
        <v>0.5</v>
      </c>
      <c r="O261" s="25"/>
    </row>
    <row r="262" spans="1:15" ht="17.100000000000001" customHeight="1" x14ac:dyDescent="0.3">
      <c r="A262" s="27"/>
      <c r="B262" s="28"/>
      <c r="C262" s="56" t="s">
        <v>118</v>
      </c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29"/>
    </row>
    <row r="263" spans="1:15" ht="32.1" customHeight="1" x14ac:dyDescent="0.3">
      <c r="A263" s="31"/>
      <c r="B263" s="32"/>
      <c r="C263" s="45" t="s">
        <v>119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7"/>
    </row>
    <row r="264" spans="1:15" ht="32.1" customHeight="1" x14ac:dyDescent="0.3">
      <c r="A264" s="31"/>
      <c r="B264" s="32"/>
      <c r="C264" s="42" t="s">
        <v>120</v>
      </c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4"/>
    </row>
    <row r="265" spans="1:15" ht="32.1" customHeight="1" x14ac:dyDescent="0.3">
      <c r="A265" s="31"/>
      <c r="B265" s="32"/>
      <c r="C265" s="45" t="s">
        <v>121</v>
      </c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7"/>
    </row>
    <row r="266" spans="1:15" ht="32.1" customHeight="1" x14ac:dyDescent="0.3">
      <c r="A266" s="31"/>
      <c r="B266" s="32"/>
      <c r="C266" s="48" t="s">
        <v>122</v>
      </c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50"/>
    </row>
    <row r="267" spans="1:15" x14ac:dyDescent="0.3">
      <c r="C267" s="33" t="s">
        <v>123</v>
      </c>
      <c r="F267" s="33"/>
      <c r="G267" s="33"/>
      <c r="H267" s="33"/>
      <c r="I267" s="29"/>
      <c r="J267" s="29"/>
      <c r="K267" s="29"/>
      <c r="L267" s="29"/>
      <c r="M267" s="29"/>
      <c r="N267" s="29"/>
    </row>
    <row r="268" spans="1:15" ht="39" customHeight="1" x14ac:dyDescent="0.3">
      <c r="C268" s="48" t="s">
        <v>124</v>
      </c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50"/>
    </row>
    <row r="269" spans="1:15" x14ac:dyDescent="0.3">
      <c r="C269" s="33" t="s">
        <v>125</v>
      </c>
      <c r="F269" s="33"/>
      <c r="G269" s="33"/>
      <c r="H269" s="29"/>
      <c r="I269" s="29"/>
      <c r="J269" s="34"/>
      <c r="K269" s="35"/>
      <c r="L269" s="33"/>
      <c r="M269" s="36"/>
      <c r="N269" s="37"/>
    </row>
    <row r="270" spans="1:15" ht="33.75" customHeight="1" x14ac:dyDescent="0.3">
      <c r="C270" s="48" t="s">
        <v>126</v>
      </c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50"/>
    </row>
    <row r="271" spans="1:15" x14ac:dyDescent="0.3">
      <c r="C271" s="38"/>
      <c r="D271" s="51"/>
      <c r="E271" s="51"/>
      <c r="F271" s="52"/>
      <c r="G271" s="52"/>
      <c r="H271" s="52"/>
      <c r="I271" s="52"/>
      <c r="J271" s="52"/>
      <c r="K271" s="39"/>
    </row>
    <row r="272" spans="1:15" x14ac:dyDescent="0.3">
      <c r="A272" s="41"/>
      <c r="C272" s="38"/>
      <c r="D272" s="38"/>
      <c r="E272" s="38"/>
      <c r="F272" s="41"/>
    </row>
    <row r="273" spans="1:1" x14ac:dyDescent="0.3">
      <c r="A273" s="41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8:A231"/>
    <mergeCell ref="A4:A31"/>
    <mergeCell ref="A32:A55"/>
    <mergeCell ref="A56:A83"/>
    <mergeCell ref="A84:A107"/>
    <mergeCell ref="A108:A118"/>
    <mergeCell ref="A119:A122"/>
    <mergeCell ref="A123:A152"/>
    <mergeCell ref="A153:A171"/>
    <mergeCell ref="A172:A173"/>
    <mergeCell ref="A174:A180"/>
    <mergeCell ref="A181:A227"/>
    <mergeCell ref="D271:J271"/>
    <mergeCell ref="A232:A233"/>
    <mergeCell ref="A234:A236"/>
    <mergeCell ref="A237:A239"/>
    <mergeCell ref="A240:A260"/>
    <mergeCell ref="C262:M262"/>
    <mergeCell ref="C263:N263"/>
    <mergeCell ref="C264:N264"/>
    <mergeCell ref="C265:N265"/>
    <mergeCell ref="C266:N266"/>
    <mergeCell ref="C268:N268"/>
    <mergeCell ref="C270:N270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2021-02-26T10:02:31Z</dcterms:created>
  <dcterms:modified xsi:type="dcterms:W3CDTF">2021-03-03T00:59:39Z</dcterms:modified>
</cp:coreProperties>
</file>