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5" i="1"/>
  <c r="L5" i="1" s="1"/>
  <c r="L4" i="1"/>
  <c r="K4" i="1"/>
  <c r="J4" i="1"/>
  <c r="I4" i="1"/>
  <c r="H4" i="1"/>
  <c r="G4" i="1"/>
  <c r="F4" i="1"/>
  <c r="E4" i="1"/>
  <c r="I5" i="1" l="1"/>
  <c r="E5" i="1"/>
  <c r="J5" i="1"/>
  <c r="F5" i="1"/>
  <c r="K5" i="1"/>
  <c r="G5" i="1"/>
  <c r="B6" i="1"/>
  <c r="H5" i="1"/>
  <c r="G6" i="1"/>
  <c r="H6" i="1"/>
  <c r="L6" i="1" l="1"/>
  <c r="B7" i="1"/>
  <c r="I6" i="1"/>
  <c r="E6" i="1"/>
  <c r="F6" i="1"/>
  <c r="K6" i="1"/>
  <c r="J6" i="1"/>
  <c r="K7" i="1" l="1"/>
  <c r="L7" i="1"/>
  <c r="G7" i="1"/>
  <c r="I7" i="1"/>
  <c r="F7" i="1"/>
  <c r="E7" i="1"/>
  <c r="J7" i="1"/>
  <c r="H7" i="1"/>
  <c r="B8" i="1"/>
  <c r="F8" i="1" l="1"/>
  <c r="L8" i="1"/>
  <c r="B10" i="1"/>
  <c r="H8" i="1"/>
  <c r="I8" i="1"/>
  <c r="K8" i="1"/>
  <c r="J8" i="1"/>
  <c r="E8" i="1"/>
  <c r="G8" i="1"/>
  <c r="J10" i="1" l="1"/>
  <c r="G10" i="1"/>
  <c r="B11" i="1"/>
  <c r="L10" i="1"/>
  <c r="F10" i="1"/>
  <c r="I10" i="1"/>
  <c r="H10" i="1"/>
  <c r="E10" i="1"/>
  <c r="K10" i="1"/>
  <c r="G11" i="1" l="1"/>
  <c r="I11" i="1"/>
  <c r="L11" i="1"/>
  <c r="J11" i="1"/>
  <c r="E11" i="1"/>
  <c r="H11" i="1"/>
  <c r="B12" i="1"/>
  <c r="K11" i="1"/>
  <c r="F11" i="1"/>
  <c r="J12" i="1" l="1"/>
  <c r="I12" i="1"/>
  <c r="K12" i="1"/>
  <c r="F12" i="1"/>
  <c r="L12" i="1"/>
  <c r="G12" i="1"/>
  <c r="B13" i="1"/>
  <c r="H12" i="1"/>
  <c r="E12" i="1"/>
  <c r="B14" i="1" l="1"/>
  <c r="L13" i="1"/>
  <c r="J13" i="1"/>
  <c r="I13" i="1"/>
  <c r="G13" i="1"/>
  <c r="F13" i="1"/>
  <c r="E13" i="1"/>
  <c r="K13" i="1"/>
  <c r="H13" i="1"/>
  <c r="L14" i="1" l="1"/>
  <c r="G14" i="1"/>
  <c r="B15" i="1"/>
  <c r="H14" i="1"/>
  <c r="J14" i="1"/>
  <c r="I14" i="1"/>
  <c r="F14" i="1"/>
  <c r="E14" i="1"/>
  <c r="K14" i="1"/>
  <c r="K15" i="1" l="1"/>
  <c r="J15" i="1"/>
  <c r="L15" i="1"/>
  <c r="G15" i="1"/>
  <c r="I15" i="1"/>
  <c r="H15" i="1"/>
  <c r="F15" i="1"/>
  <c r="B16" i="1"/>
  <c r="E15" i="1"/>
  <c r="F16" i="1" l="1"/>
  <c r="E16" i="1"/>
  <c r="K16" i="1"/>
  <c r="L16" i="1"/>
  <c r="H16" i="1"/>
  <c r="G16" i="1"/>
  <c r="B17" i="1"/>
  <c r="J16" i="1"/>
  <c r="I16" i="1"/>
  <c r="B18" i="1" l="1"/>
  <c r="H17" i="1"/>
  <c r="J17" i="1"/>
  <c r="I17" i="1"/>
  <c r="K17" i="1"/>
  <c r="F17" i="1"/>
  <c r="E17" i="1"/>
  <c r="G17" i="1"/>
  <c r="L17" i="1"/>
  <c r="F18" i="1" l="1"/>
  <c r="K18" i="1"/>
  <c r="B19" i="1"/>
  <c r="L18" i="1"/>
  <c r="G18" i="1"/>
  <c r="I18" i="1"/>
  <c r="H18" i="1"/>
  <c r="E18" i="1"/>
  <c r="J18" i="1"/>
  <c r="K19" i="1" l="1"/>
  <c r="B20" i="1"/>
  <c r="L19" i="1"/>
  <c r="G19" i="1"/>
  <c r="E19" i="1"/>
  <c r="H19" i="1"/>
  <c r="J19" i="1"/>
  <c r="I19" i="1"/>
  <c r="F19" i="1"/>
  <c r="J20" i="1" l="1"/>
  <c r="E20" i="1"/>
  <c r="K20" i="1"/>
  <c r="F20" i="1"/>
  <c r="L20" i="1"/>
  <c r="G20" i="1"/>
  <c r="B21" i="1"/>
  <c r="H20" i="1"/>
  <c r="I20" i="1"/>
  <c r="B23" i="1" l="1"/>
  <c r="H21" i="1"/>
  <c r="J21" i="1"/>
  <c r="I21" i="1"/>
  <c r="G21" i="1"/>
  <c r="F21" i="1"/>
  <c r="E21" i="1"/>
  <c r="K21" i="1"/>
  <c r="L21" i="1"/>
  <c r="L23" i="1" l="1"/>
  <c r="G23" i="1"/>
  <c r="B24" i="1"/>
  <c r="H23" i="1"/>
  <c r="F23" i="1"/>
  <c r="I23" i="1"/>
  <c r="J23" i="1"/>
  <c r="E23" i="1"/>
  <c r="K23" i="1"/>
  <c r="G24" i="1" l="1"/>
  <c r="B25" i="1"/>
  <c r="L24" i="1"/>
  <c r="I24" i="1"/>
  <c r="E24" i="1"/>
  <c r="H24" i="1"/>
  <c r="J24" i="1"/>
  <c r="K24" i="1"/>
  <c r="F24" i="1"/>
  <c r="F25" i="1" l="1"/>
  <c r="E25" i="1"/>
  <c r="K25" i="1"/>
  <c r="H25" i="1"/>
  <c r="L25" i="1"/>
  <c r="G25" i="1"/>
  <c r="B26" i="1"/>
  <c r="J25" i="1"/>
  <c r="I25" i="1"/>
  <c r="I26" i="1" l="1"/>
  <c r="L26" i="1"/>
  <c r="J26" i="1"/>
  <c r="E26" i="1"/>
  <c r="H26" i="1"/>
  <c r="F26" i="1"/>
  <c r="K26" i="1"/>
  <c r="B27" i="1"/>
  <c r="G26" i="1"/>
  <c r="L27" i="1" l="1"/>
  <c r="G27" i="1"/>
  <c r="B28" i="1"/>
  <c r="H27" i="1"/>
  <c r="F27" i="1"/>
  <c r="I27" i="1"/>
  <c r="J27" i="1"/>
  <c r="E27" i="1"/>
  <c r="K27" i="1"/>
  <c r="G28" i="1" l="1"/>
  <c r="B29" i="1"/>
  <c r="L28" i="1"/>
  <c r="I28" i="1"/>
  <c r="E28" i="1"/>
  <c r="H28" i="1"/>
  <c r="J28" i="1"/>
  <c r="K28" i="1"/>
  <c r="F28" i="1"/>
  <c r="F29" i="1" l="1"/>
  <c r="I29" i="1"/>
  <c r="K29" i="1"/>
  <c r="L29" i="1"/>
  <c r="E29" i="1"/>
  <c r="G29" i="1"/>
  <c r="H29" i="1"/>
  <c r="J29" i="1"/>
  <c r="B30" i="1"/>
  <c r="I30" i="1" l="1"/>
  <c r="H30" i="1"/>
  <c r="J30" i="1"/>
  <c r="E30" i="1"/>
  <c r="G30" i="1"/>
  <c r="F30" i="1"/>
  <c r="K30" i="1"/>
  <c r="B31" i="1"/>
  <c r="L30" i="1"/>
  <c r="H31" i="1" l="1"/>
  <c r="J31" i="1"/>
  <c r="I31" i="1"/>
  <c r="F31" i="1"/>
  <c r="E31" i="1"/>
  <c r="K31" i="1"/>
  <c r="L31" i="1"/>
  <c r="G31" i="1"/>
</calcChain>
</file>

<file path=xl/sharedStrings.xml><?xml version="1.0" encoding="utf-8"?>
<sst xmlns="http://schemas.openxmlformats.org/spreadsheetml/2006/main" count="365" uniqueCount="132">
  <si>
    <t>2021년 멀티미디어미디어 강의실 점검(6월) 및 계획(7월)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</si>
  <si>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</si>
  <si>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</si>
  <si>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</si>
  <si>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</si>
  <si>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</si>
  <si>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</si>
  <si>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</si>
  <si>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</si>
  <si>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</si>
  <si>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</si>
  <si>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</si>
  <si>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</si>
  <si>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</si>
  <si>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</si>
  <si>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</si>
  <si>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</si>
  <si>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</si>
  <si>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</si>
  <si>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</si>
  <si>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</si>
  <si>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</si>
  <si>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</si>
  <si>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</si>
  <si>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</si>
  <si>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11,15,</t>
    <phoneticPr fontId="4" type="noConversion"/>
  </si>
  <si>
    <t>12,14,22</t>
    <phoneticPr fontId="4" type="noConversion"/>
  </si>
  <si>
    <t>205A</t>
  </si>
  <si>
    <t>205B</t>
  </si>
  <si>
    <t>다산관</t>
    <phoneticPr fontId="4" type="noConversion"/>
  </si>
  <si>
    <t>14,21</t>
    <phoneticPr fontId="4" type="noConversion"/>
  </si>
  <si>
    <t>14,</t>
    <phoneticPr fontId="4" type="noConversion"/>
  </si>
  <si>
    <t>율곡관</t>
  </si>
  <si>
    <t>2,17,22,25,28</t>
    <phoneticPr fontId="4" type="noConversion"/>
  </si>
  <si>
    <t>율곡관</t>
    <phoneticPr fontId="4" type="noConversion"/>
  </si>
  <si>
    <t>1,</t>
    <phoneticPr fontId="4" type="noConversion"/>
  </si>
  <si>
    <t>9,</t>
    <phoneticPr fontId="4" type="noConversion"/>
  </si>
  <si>
    <t>16,</t>
    <phoneticPr fontId="4" type="noConversion"/>
  </si>
  <si>
    <t>18,</t>
    <phoneticPr fontId="4" type="noConversion"/>
  </si>
  <si>
    <t>14,</t>
    <phoneticPr fontId="4" type="noConversion"/>
  </si>
  <si>
    <t>358-1</t>
    <phoneticPr fontId="4" type="noConversion"/>
  </si>
  <si>
    <t>8,</t>
    <phoneticPr fontId="4" type="noConversion"/>
  </si>
  <si>
    <t>율곡관</t>
    <phoneticPr fontId="4" type="noConversion"/>
  </si>
  <si>
    <t>성호관</t>
  </si>
  <si>
    <t>소극장</t>
  </si>
  <si>
    <t>11,21</t>
    <phoneticPr fontId="4" type="noConversion"/>
  </si>
  <si>
    <t>30,</t>
    <phoneticPr fontId="4" type="noConversion"/>
  </si>
  <si>
    <t>18,</t>
    <phoneticPr fontId="4" type="noConversion"/>
  </si>
  <si>
    <t>1,19</t>
    <phoneticPr fontId="4" type="noConversion"/>
  </si>
  <si>
    <t>19,</t>
    <phoneticPr fontId="4" type="noConversion"/>
  </si>
  <si>
    <t>201-1</t>
  </si>
  <si>
    <t>23,</t>
    <phoneticPr fontId="4" type="noConversion"/>
  </si>
  <si>
    <t>9,22</t>
    <phoneticPr fontId="4" type="noConversion"/>
  </si>
  <si>
    <t>2,23</t>
    <phoneticPr fontId="4" type="noConversion"/>
  </si>
  <si>
    <t>25,</t>
    <phoneticPr fontId="4" type="noConversion"/>
  </si>
  <si>
    <t>7,</t>
    <phoneticPr fontId="4" type="noConversion"/>
  </si>
  <si>
    <t>1,</t>
    <phoneticPr fontId="4" type="noConversion"/>
  </si>
  <si>
    <t>11,14</t>
    <phoneticPr fontId="4" type="noConversion"/>
  </si>
  <si>
    <t>26,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</si>
  <si>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</si>
  <si>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</si>
  <si>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</si>
  <si>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10,</t>
    <phoneticPr fontId="4" type="noConversion"/>
  </si>
  <si>
    <t>원천관</t>
    <phoneticPr fontId="4" type="noConversion"/>
  </si>
  <si>
    <t>7,</t>
    <phoneticPr fontId="4" type="noConversion"/>
  </si>
  <si>
    <t>7,29</t>
    <phoneticPr fontId="4" type="noConversion"/>
  </si>
  <si>
    <t>317-1</t>
    <phoneticPr fontId="4" type="noConversion"/>
  </si>
  <si>
    <t>원천관</t>
    <phoneticPr fontId="4" type="noConversion"/>
  </si>
  <si>
    <t>534-2</t>
  </si>
  <si>
    <t>원천관</t>
    <phoneticPr fontId="4" type="noConversion"/>
  </si>
  <si>
    <t>1,</t>
    <phoneticPr fontId="4" type="noConversion"/>
  </si>
  <si>
    <t>서관</t>
  </si>
  <si>
    <t>15,</t>
    <phoneticPr fontId="4" type="noConversion"/>
  </si>
  <si>
    <t>28,</t>
    <phoneticPr fontId="4" type="noConversion"/>
  </si>
  <si>
    <t>서관</t>
    <phoneticPr fontId="4" type="noConversion"/>
  </si>
  <si>
    <t>동관</t>
  </si>
  <si>
    <t>104-1</t>
  </si>
  <si>
    <t>104-3</t>
  </si>
  <si>
    <t>팔달관</t>
  </si>
  <si>
    <t>29,</t>
    <phoneticPr fontId="4" type="noConversion"/>
  </si>
  <si>
    <t>16,</t>
    <phoneticPr fontId="4" type="noConversion"/>
  </si>
  <si>
    <t>3,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</si>
  <si>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</si>
  <si>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</si>
  <si>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</si>
  <si>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</si>
  <si>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</si>
  <si>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</si>
  <si>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</si>
  <si>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</si>
  <si>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</si>
  <si>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</si>
  <si>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</si>
  <si>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</si>
  <si>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</si>
  <si>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</si>
  <si>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</si>
  <si>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</si>
  <si>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</si>
  <si>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4,17</t>
    <phoneticPr fontId="4" type="noConversion"/>
  </si>
  <si>
    <t>2,</t>
    <phoneticPr fontId="4" type="noConversion"/>
  </si>
  <si>
    <t>202-2</t>
  </si>
  <si>
    <t>15,</t>
    <phoneticPr fontId="4" type="noConversion"/>
  </si>
  <si>
    <t>28,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</si>
  <si>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</si>
  <si>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</si>
  <si>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</si>
  <si>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약학관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</si>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</sst>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6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601</v>
          </cell>
          <cell r="Y7">
            <v>0.35416666666666669</v>
          </cell>
          <cell r="Z7">
            <v>601</v>
          </cell>
          <cell r="AA7">
            <v>0.50347222222222221</v>
          </cell>
          <cell r="AB7">
            <v>43588</v>
          </cell>
          <cell r="AD7">
            <v>44310</v>
          </cell>
          <cell r="AE7">
            <v>596</v>
          </cell>
          <cell r="AF7">
            <v>596</v>
          </cell>
          <cell r="AK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1189</v>
          </cell>
          <cell r="AF8">
            <v>1190</v>
          </cell>
          <cell r="AK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825/841</v>
          </cell>
          <cell r="AF9" t="str">
            <v>828/845</v>
          </cell>
          <cell r="AK9" t="str">
            <v>828/845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705</v>
          </cell>
          <cell r="AF10">
            <v>710</v>
          </cell>
          <cell r="AK10">
            <v>710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601</v>
          </cell>
          <cell r="Y11">
            <v>0.79861111111111116</v>
          </cell>
          <cell r="Z11">
            <v>601</v>
          </cell>
          <cell r="AA11">
            <v>0.79861111111111116</v>
          </cell>
          <cell r="AB11">
            <v>43684</v>
          </cell>
          <cell r="AD11">
            <v>44242</v>
          </cell>
          <cell r="AE11">
            <v>533</v>
          </cell>
          <cell r="AF11">
            <v>533</v>
          </cell>
          <cell r="AK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1312</v>
          </cell>
          <cell r="AF13">
            <v>1315</v>
          </cell>
          <cell r="AK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601</v>
          </cell>
          <cell r="Y14">
            <v>0.3611111111111111</v>
          </cell>
          <cell r="Z14">
            <v>615</v>
          </cell>
          <cell r="AA14">
            <v>0.71527777777777779</v>
          </cell>
          <cell r="AB14">
            <v>42801</v>
          </cell>
          <cell r="AC14" t="str">
            <v>11,15,</v>
          </cell>
          <cell r="AD14">
            <v>42801</v>
          </cell>
          <cell r="AE14">
            <v>1511</v>
          </cell>
          <cell r="AF14">
            <v>1515</v>
          </cell>
          <cell r="AK14">
            <v>1515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622</v>
          </cell>
          <cell r="AA15">
            <v>0.36805555555555558</v>
          </cell>
          <cell r="AB15">
            <v>43649</v>
          </cell>
          <cell r="AC15" t="str">
            <v>12,14,22</v>
          </cell>
          <cell r="AD15">
            <v>44361</v>
          </cell>
          <cell r="AE15">
            <v>768</v>
          </cell>
          <cell r="AF15">
            <v>793</v>
          </cell>
          <cell r="AK15">
            <v>793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40</v>
          </cell>
          <cell r="AF16">
            <v>41</v>
          </cell>
          <cell r="AK16">
            <v>41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602</v>
          </cell>
          <cell r="Y17">
            <v>0.79861111111111116</v>
          </cell>
          <cell r="Z17">
            <v>602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81</v>
          </cell>
          <cell r="AF17">
            <v>94</v>
          </cell>
          <cell r="AK17">
            <v>94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602</v>
          </cell>
          <cell r="Y18">
            <v>0.80555555555555602</v>
          </cell>
          <cell r="Z18">
            <v>602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212</v>
          </cell>
          <cell r="AF18">
            <v>233</v>
          </cell>
          <cell r="AK18">
            <v>233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602</v>
          </cell>
          <cell r="Y19">
            <v>0.35416666666666669</v>
          </cell>
          <cell r="Z19">
            <v>602</v>
          </cell>
          <cell r="AA19">
            <v>0.8125</v>
          </cell>
          <cell r="AB19">
            <v>43402</v>
          </cell>
          <cell r="AD19">
            <v>44338</v>
          </cell>
          <cell r="AE19">
            <v>331</v>
          </cell>
          <cell r="AF19">
            <v>390</v>
          </cell>
          <cell r="AK19">
            <v>390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602</v>
          </cell>
          <cell r="Y20">
            <v>0.3611111111111111</v>
          </cell>
          <cell r="Z20">
            <v>602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75</v>
          </cell>
          <cell r="AF20">
            <v>132</v>
          </cell>
          <cell r="AK20">
            <v>132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602</v>
          </cell>
          <cell r="Y21">
            <v>0.36805555555555558</v>
          </cell>
          <cell r="Z21">
            <v>602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860</v>
          </cell>
          <cell r="AF21">
            <v>937</v>
          </cell>
          <cell r="AK21">
            <v>937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602</v>
          </cell>
          <cell r="Y22">
            <v>0.79166666666666663</v>
          </cell>
          <cell r="Z22">
            <v>602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32</v>
          </cell>
          <cell r="AF22">
            <v>43</v>
          </cell>
          <cell r="AK22">
            <v>43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602</v>
          </cell>
          <cell r="Y23">
            <v>0.79861111111111116</v>
          </cell>
          <cell r="Z23">
            <v>602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86/79</v>
          </cell>
          <cell r="AF23" t="str">
            <v>88/80</v>
          </cell>
          <cell r="AK23" t="str">
            <v>88/80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602</v>
          </cell>
          <cell r="Y24">
            <v>0.80555555555555602</v>
          </cell>
          <cell r="Z24">
            <v>602</v>
          </cell>
          <cell r="AA24">
            <v>0.79305555555555562</v>
          </cell>
          <cell r="AB24">
            <v>44057</v>
          </cell>
          <cell r="AD24">
            <v>44249</v>
          </cell>
          <cell r="AE24">
            <v>300</v>
          </cell>
          <cell r="AF24">
            <v>378</v>
          </cell>
          <cell r="AK24">
            <v>378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602</v>
          </cell>
          <cell r="Y25">
            <v>0.8125</v>
          </cell>
          <cell r="Z25">
            <v>602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154</v>
          </cell>
          <cell r="AK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602</v>
          </cell>
          <cell r="Y26">
            <v>0.35416666666666669</v>
          </cell>
          <cell r="Z26">
            <v>602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1064</v>
          </cell>
          <cell r="AF26">
            <v>1129</v>
          </cell>
          <cell r="AK26">
            <v>1129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603</v>
          </cell>
          <cell r="Y27">
            <v>0.3611111111111111</v>
          </cell>
          <cell r="Z27">
            <v>603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1602</v>
          </cell>
          <cell r="AF27">
            <v>1654</v>
          </cell>
          <cell r="AK27">
            <v>1654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603</v>
          </cell>
          <cell r="Y28">
            <v>0.36805555555555558</v>
          </cell>
          <cell r="Z28">
            <v>603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255/252</v>
          </cell>
          <cell r="AF28" t="str">
            <v>259/256</v>
          </cell>
          <cell r="AK28" t="str">
            <v>259/256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603</v>
          </cell>
          <cell r="Y29">
            <v>0.79166666666666663</v>
          </cell>
          <cell r="Z29">
            <v>603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403/403</v>
          </cell>
          <cell r="AF29" t="str">
            <v>494/494</v>
          </cell>
          <cell r="AK29" t="str">
            <v>494/494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603</v>
          </cell>
          <cell r="Y30">
            <v>0.79861111111111116</v>
          </cell>
          <cell r="Z30">
            <v>603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791</v>
          </cell>
          <cell r="AF30">
            <v>791</v>
          </cell>
          <cell r="AK30">
            <v>791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603</v>
          </cell>
          <cell r="Y31">
            <v>0.80208333333333337</v>
          </cell>
          <cell r="Z31">
            <v>603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  <cell r="AK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603</v>
          </cell>
          <cell r="Y32">
            <v>0.80555555555555602</v>
          </cell>
          <cell r="Z32">
            <v>603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  <cell r="AK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603</v>
          </cell>
          <cell r="Y33">
            <v>0.375</v>
          </cell>
          <cell r="Z33">
            <v>621</v>
          </cell>
          <cell r="AA33">
            <v>0.35416666666666669</v>
          </cell>
          <cell r="AB33">
            <v>43910</v>
          </cell>
          <cell r="AC33" t="str">
            <v>14,21</v>
          </cell>
          <cell r="AD33">
            <v>44368</v>
          </cell>
          <cell r="AE33">
            <v>290</v>
          </cell>
          <cell r="AF33">
            <v>290</v>
          </cell>
          <cell r="AK33">
            <v>290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603</v>
          </cell>
          <cell r="Y34">
            <v>0.38194444444444442</v>
          </cell>
          <cell r="Z34">
            <v>614</v>
          </cell>
          <cell r="AA34">
            <v>0.3611111111111111</v>
          </cell>
          <cell r="AB34">
            <v>43649</v>
          </cell>
          <cell r="AC34" t="str">
            <v>14,</v>
          </cell>
          <cell r="AD34">
            <v>44245</v>
          </cell>
          <cell r="AE34">
            <v>1012</v>
          </cell>
          <cell r="AF34">
            <v>1015</v>
          </cell>
          <cell r="AK34">
            <v>1015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603</v>
          </cell>
          <cell r="Y35">
            <v>0.38888888888888901</v>
          </cell>
          <cell r="Z35">
            <v>603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F35" t="str">
            <v>0/0/0/145</v>
          </cell>
          <cell r="AK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603</v>
          </cell>
          <cell r="Y36">
            <v>0.39583333333333298</v>
          </cell>
          <cell r="Z36">
            <v>628</v>
          </cell>
          <cell r="AA36">
            <v>0.76388888888888884</v>
          </cell>
          <cell r="AB36">
            <v>43865</v>
          </cell>
          <cell r="AC36" t="str">
            <v>2,17,22,25,28</v>
          </cell>
          <cell r="AD36">
            <v>44065</v>
          </cell>
          <cell r="AE36">
            <v>123</v>
          </cell>
          <cell r="AF36">
            <v>123</v>
          </cell>
          <cell r="AK36">
            <v>123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604</v>
          </cell>
          <cell r="Y37">
            <v>0.40277777777777801</v>
          </cell>
          <cell r="Z37">
            <v>604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604</v>
          </cell>
          <cell r="Y38">
            <v>0.40972222222222199</v>
          </cell>
          <cell r="Z38">
            <v>604</v>
          </cell>
          <cell r="AA38">
            <v>0.60416666666666663</v>
          </cell>
          <cell r="AB38">
            <v>44295</v>
          </cell>
          <cell r="AC38" t="str">
            <v>1,</v>
          </cell>
          <cell r="AD38">
            <v>42983</v>
          </cell>
          <cell r="AE38">
            <v>0</v>
          </cell>
          <cell r="AF38">
            <v>8</v>
          </cell>
          <cell r="AK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604</v>
          </cell>
          <cell r="Y39">
            <v>0.41666666666666702</v>
          </cell>
          <cell r="Z39">
            <v>604</v>
          </cell>
          <cell r="AA39">
            <v>0.375</v>
          </cell>
          <cell r="AB39">
            <v>43305</v>
          </cell>
          <cell r="AD39">
            <v>43483</v>
          </cell>
          <cell r="AE39">
            <v>1685</v>
          </cell>
          <cell r="AF39">
            <v>1685</v>
          </cell>
          <cell r="AK39">
            <v>1685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604</v>
          </cell>
          <cell r="Y40">
            <v>0.42361111111111099</v>
          </cell>
          <cell r="Z40">
            <v>604</v>
          </cell>
          <cell r="AA40">
            <v>0.49305555555555558</v>
          </cell>
          <cell r="AB40">
            <v>43874</v>
          </cell>
          <cell r="AD40">
            <v>44067</v>
          </cell>
          <cell r="AE40">
            <v>199</v>
          </cell>
          <cell r="AF40">
            <v>199</v>
          </cell>
          <cell r="AK40">
            <v>199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604</v>
          </cell>
          <cell r="Y41">
            <v>0.43055555555555503</v>
          </cell>
          <cell r="Z41">
            <v>604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517</v>
          </cell>
          <cell r="AF41">
            <v>517</v>
          </cell>
          <cell r="AK41">
            <v>517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604</v>
          </cell>
          <cell r="Y42">
            <v>0.4375</v>
          </cell>
          <cell r="Z42">
            <v>604</v>
          </cell>
          <cell r="AA42">
            <v>0.39583333333333298</v>
          </cell>
          <cell r="AB42">
            <v>43332</v>
          </cell>
          <cell r="AD42">
            <v>44270</v>
          </cell>
          <cell r="AE42">
            <v>1176</v>
          </cell>
          <cell r="AF42">
            <v>1176</v>
          </cell>
          <cell r="AK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604</v>
          </cell>
          <cell r="Y43">
            <v>0.44444444444444398</v>
          </cell>
          <cell r="Z43">
            <v>609</v>
          </cell>
          <cell r="AA43">
            <v>0.40277777777777801</v>
          </cell>
          <cell r="AB43">
            <v>43410</v>
          </cell>
          <cell r="AC43" t="str">
            <v>9,</v>
          </cell>
          <cell r="AD43">
            <v>44186</v>
          </cell>
          <cell r="AE43">
            <v>1216</v>
          </cell>
          <cell r="AF43">
            <v>1216</v>
          </cell>
          <cell r="AK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604</v>
          </cell>
          <cell r="Y44">
            <v>0.45138888888888901</v>
          </cell>
          <cell r="Z44">
            <v>604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1120</v>
          </cell>
          <cell r="AF44">
            <v>1120</v>
          </cell>
          <cell r="AK44">
            <v>1120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604</v>
          </cell>
          <cell r="Y45">
            <v>0.45833333333333298</v>
          </cell>
          <cell r="Z45">
            <v>604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1260</v>
          </cell>
          <cell r="AF45">
            <v>1260</v>
          </cell>
          <cell r="AK45">
            <v>1260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604</v>
          </cell>
          <cell r="Y46">
            <v>0.46527777777777801</v>
          </cell>
          <cell r="Z46">
            <v>604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1126</v>
          </cell>
          <cell r="AF46">
            <v>1126</v>
          </cell>
          <cell r="AK46">
            <v>1126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605</v>
          </cell>
          <cell r="Y47">
            <v>0.47222222222222199</v>
          </cell>
          <cell r="Z47">
            <v>616</v>
          </cell>
          <cell r="AA47">
            <v>0.43055555555555503</v>
          </cell>
          <cell r="AB47">
            <v>43910</v>
          </cell>
          <cell r="AC47" t="str">
            <v>16,</v>
          </cell>
          <cell r="AD47">
            <v>44363</v>
          </cell>
          <cell r="AE47">
            <v>28</v>
          </cell>
          <cell r="AF47">
            <v>29</v>
          </cell>
          <cell r="AK47">
            <v>29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605</v>
          </cell>
          <cell r="Y48">
            <v>0.47916666666666602</v>
          </cell>
          <cell r="Z48">
            <v>605</v>
          </cell>
          <cell r="AA48">
            <v>0.4375</v>
          </cell>
          <cell r="AB48">
            <v>43844</v>
          </cell>
          <cell r="AD48">
            <v>43844</v>
          </cell>
          <cell r="AE48">
            <v>78</v>
          </cell>
          <cell r="AF48">
            <v>78</v>
          </cell>
          <cell r="AK48">
            <v>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605</v>
          </cell>
          <cell r="Y49">
            <v>0.48611111111111099</v>
          </cell>
          <cell r="Z49">
            <v>605</v>
          </cell>
          <cell r="AA49">
            <v>0.42708333333333331</v>
          </cell>
          <cell r="AB49">
            <v>43285</v>
          </cell>
          <cell r="AD49">
            <v>44205</v>
          </cell>
          <cell r="AE49">
            <v>1266</v>
          </cell>
          <cell r="AF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605</v>
          </cell>
          <cell r="Y50">
            <v>0.49305555555555503</v>
          </cell>
          <cell r="Z50">
            <v>618</v>
          </cell>
          <cell r="AA50">
            <v>0.57638888888888895</v>
          </cell>
          <cell r="AB50">
            <v>43910</v>
          </cell>
          <cell r="AC50" t="str">
            <v>18,</v>
          </cell>
          <cell r="AD50">
            <v>44365</v>
          </cell>
          <cell r="AE50">
            <v>64</v>
          </cell>
          <cell r="AF50">
            <v>64</v>
          </cell>
          <cell r="AK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605</v>
          </cell>
          <cell r="Y51">
            <v>0.5</v>
          </cell>
          <cell r="Z51">
            <v>614</v>
          </cell>
          <cell r="AA51">
            <v>0.45833333333333298</v>
          </cell>
          <cell r="AB51">
            <v>43685</v>
          </cell>
          <cell r="AC51" t="str">
            <v>14,</v>
          </cell>
          <cell r="AD51">
            <v>44212</v>
          </cell>
          <cell r="AE51">
            <v>468</v>
          </cell>
          <cell r="AF51">
            <v>468</v>
          </cell>
          <cell r="AK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605</v>
          </cell>
          <cell r="Y52">
            <v>0.54166666666666663</v>
          </cell>
          <cell r="Z52">
            <v>605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2030</v>
          </cell>
          <cell r="AF52">
            <v>2032</v>
          </cell>
          <cell r="AK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605</v>
          </cell>
          <cell r="Y53">
            <v>0.54861111111111105</v>
          </cell>
          <cell r="Z53">
            <v>605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346</v>
          </cell>
          <cell r="AF53">
            <v>346</v>
          </cell>
          <cell r="AK53">
            <v>346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605</v>
          </cell>
          <cell r="Y54">
            <v>0.55555555555555503</v>
          </cell>
          <cell r="Z54">
            <v>605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91</v>
          </cell>
          <cell r="AF54">
            <v>91</v>
          </cell>
          <cell r="AK54">
            <v>91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605</v>
          </cell>
          <cell r="Y55">
            <v>0.5625</v>
          </cell>
          <cell r="Z55">
            <v>605</v>
          </cell>
          <cell r="AA55">
            <v>0.55555555555555558</v>
          </cell>
          <cell r="AB55">
            <v>43917</v>
          </cell>
          <cell r="AD55">
            <v>44338</v>
          </cell>
          <cell r="AE55">
            <v>1195</v>
          </cell>
          <cell r="AF55">
            <v>1195</v>
          </cell>
          <cell r="AK55">
            <v>1195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605</v>
          </cell>
          <cell r="Y56">
            <v>0.56944444444444398</v>
          </cell>
          <cell r="Z56">
            <v>608</v>
          </cell>
          <cell r="AA56">
            <v>0.61597222222222225</v>
          </cell>
          <cell r="AB56">
            <v>43472</v>
          </cell>
          <cell r="AC56" t="str">
            <v>8,</v>
          </cell>
          <cell r="AD56">
            <v>44214</v>
          </cell>
          <cell r="AE56">
            <v>977</v>
          </cell>
          <cell r="AF56">
            <v>977</v>
          </cell>
          <cell r="AK56">
            <v>977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605</v>
          </cell>
          <cell r="Y57">
            <v>0.35416666666666669</v>
          </cell>
          <cell r="Z57">
            <v>605</v>
          </cell>
          <cell r="AA57">
            <v>0.5</v>
          </cell>
          <cell r="AB57">
            <v>42788</v>
          </cell>
          <cell r="AD57">
            <v>42788</v>
          </cell>
          <cell r="AE57">
            <v>1805</v>
          </cell>
          <cell r="AF57">
            <v>1805</v>
          </cell>
          <cell r="AK57">
            <v>1805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605</v>
          </cell>
          <cell r="Y58">
            <v>0.35416666666666669</v>
          </cell>
          <cell r="Z58">
            <v>605</v>
          </cell>
          <cell r="AA58">
            <v>0.5</v>
          </cell>
          <cell r="AB58">
            <v>42788</v>
          </cell>
          <cell r="AD58">
            <v>42788</v>
          </cell>
          <cell r="AE58">
            <v>1479</v>
          </cell>
          <cell r="AF58">
            <v>1479</v>
          </cell>
          <cell r="AK58">
            <v>1479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605</v>
          </cell>
          <cell r="Y59">
            <v>0.36805555555555558</v>
          </cell>
          <cell r="Z59">
            <v>621</v>
          </cell>
          <cell r="AA59">
            <v>0.41666666666666669</v>
          </cell>
          <cell r="AB59">
            <v>43909</v>
          </cell>
          <cell r="AC59" t="str">
            <v>11,21</v>
          </cell>
          <cell r="AD59" t="str">
            <v>날짜 확인 불가(클리닝 권고)</v>
          </cell>
          <cell r="AE59" t="str">
            <v>99/88/88/99</v>
          </cell>
          <cell r="AF59" t="str">
            <v>99/88/88/99</v>
          </cell>
          <cell r="AK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605</v>
          </cell>
          <cell r="Y60">
            <v>0.79166666666666663</v>
          </cell>
          <cell r="Z60">
            <v>605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462</v>
          </cell>
          <cell r="AF60">
            <v>466</v>
          </cell>
          <cell r="AK60">
            <v>466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605</v>
          </cell>
          <cell r="Y61">
            <v>0.79861111111111116</v>
          </cell>
          <cell r="Z61">
            <v>630</v>
          </cell>
          <cell r="AA61">
            <v>0.50694444444444442</v>
          </cell>
          <cell r="AB61">
            <v>43752</v>
          </cell>
          <cell r="AC61" t="str">
            <v>30,</v>
          </cell>
          <cell r="AD61">
            <v>44273</v>
          </cell>
          <cell r="AE61">
            <v>552</v>
          </cell>
          <cell r="AF61">
            <v>564</v>
          </cell>
          <cell r="AK61">
            <v>564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605</v>
          </cell>
          <cell r="Y62">
            <v>0.80555555555555602</v>
          </cell>
          <cell r="Z62">
            <v>605</v>
          </cell>
          <cell r="AA62">
            <v>0.4861111111111111</v>
          </cell>
          <cell r="AB62">
            <v>43798</v>
          </cell>
          <cell r="AD62">
            <v>44274</v>
          </cell>
          <cell r="AE62">
            <v>214</v>
          </cell>
          <cell r="AF62">
            <v>220</v>
          </cell>
          <cell r="AK62">
            <v>220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605</v>
          </cell>
          <cell r="Y63">
            <v>0.35416666666666669</v>
          </cell>
          <cell r="Z63">
            <v>605</v>
          </cell>
          <cell r="AA63">
            <v>0.44097222222222227</v>
          </cell>
          <cell r="AB63">
            <v>43775</v>
          </cell>
          <cell r="AD63">
            <v>44272</v>
          </cell>
          <cell r="AE63">
            <v>246</v>
          </cell>
          <cell r="AF63">
            <v>250</v>
          </cell>
          <cell r="AK63">
            <v>250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605</v>
          </cell>
          <cell r="Y64">
            <v>0.3611111111111111</v>
          </cell>
          <cell r="Z64">
            <v>618</v>
          </cell>
          <cell r="AA64">
            <v>0.8125</v>
          </cell>
          <cell r="AB64">
            <v>43691</v>
          </cell>
          <cell r="AC64" t="str">
            <v>18,</v>
          </cell>
          <cell r="AD64">
            <v>44215</v>
          </cell>
          <cell r="AE64">
            <v>810</v>
          </cell>
          <cell r="AF64">
            <v>815</v>
          </cell>
          <cell r="AK64">
            <v>815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605</v>
          </cell>
          <cell r="Y65">
            <v>0.36805555555555558</v>
          </cell>
          <cell r="Z65">
            <v>619</v>
          </cell>
          <cell r="AA65">
            <v>0.35416666666666669</v>
          </cell>
          <cell r="AB65">
            <v>43691</v>
          </cell>
          <cell r="AC65" t="str">
            <v>1,19</v>
          </cell>
          <cell r="AD65">
            <v>44366</v>
          </cell>
          <cell r="AE65">
            <v>479</v>
          </cell>
          <cell r="AF65">
            <v>485</v>
          </cell>
          <cell r="AK65">
            <v>485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605</v>
          </cell>
          <cell r="Y66">
            <v>0.79166666666666663</v>
          </cell>
          <cell r="Z66">
            <v>619</v>
          </cell>
          <cell r="AA66">
            <v>0.3611111111111111</v>
          </cell>
          <cell r="AB66">
            <v>43840</v>
          </cell>
          <cell r="AC66" t="str">
            <v>19,</v>
          </cell>
          <cell r="AD66">
            <v>44366</v>
          </cell>
          <cell r="AE66">
            <v>185</v>
          </cell>
          <cell r="AF66">
            <v>190</v>
          </cell>
          <cell r="AK66">
            <v>190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607</v>
          </cell>
          <cell r="Y67">
            <v>0.79861111111111116</v>
          </cell>
          <cell r="Z67">
            <v>623</v>
          </cell>
          <cell r="AA67">
            <v>0.78472222222222221</v>
          </cell>
          <cell r="AB67">
            <v>43837</v>
          </cell>
          <cell r="AC67" t="str">
            <v>23,</v>
          </cell>
          <cell r="AD67">
            <v>43874</v>
          </cell>
          <cell r="AE67">
            <v>155</v>
          </cell>
          <cell r="AG67">
            <v>155</v>
          </cell>
          <cell r="AK67">
            <v>155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607</v>
          </cell>
          <cell r="Y68">
            <v>0.80555555555555602</v>
          </cell>
          <cell r="Z68">
            <v>622</v>
          </cell>
          <cell r="AA68">
            <v>0.79166666666666663</v>
          </cell>
          <cell r="AB68">
            <v>43278</v>
          </cell>
          <cell r="AC68" t="str">
            <v>9,22</v>
          </cell>
          <cell r="AD68">
            <v>44369</v>
          </cell>
          <cell r="AE68">
            <v>714</v>
          </cell>
          <cell r="AG68">
            <v>714</v>
          </cell>
          <cell r="AK68">
            <v>714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607</v>
          </cell>
          <cell r="Y69">
            <v>0.35416666666666669</v>
          </cell>
          <cell r="Z69">
            <v>623</v>
          </cell>
          <cell r="AA69">
            <v>0.72361111111111109</v>
          </cell>
          <cell r="AB69">
            <v>44064</v>
          </cell>
          <cell r="AC69" t="str">
            <v>2,23</v>
          </cell>
          <cell r="AD69">
            <v>44370</v>
          </cell>
          <cell r="AE69">
            <v>99</v>
          </cell>
          <cell r="AG69">
            <v>99</v>
          </cell>
          <cell r="AK69">
            <v>99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607</v>
          </cell>
          <cell r="Y70">
            <v>0.3611111111111111</v>
          </cell>
          <cell r="Z70">
            <v>607</v>
          </cell>
          <cell r="AA70">
            <v>0.80555555555555602</v>
          </cell>
          <cell r="AB70">
            <v>43425</v>
          </cell>
          <cell r="AD70">
            <v>44277</v>
          </cell>
          <cell r="AE70">
            <v>334</v>
          </cell>
          <cell r="AG70">
            <v>334</v>
          </cell>
          <cell r="AK70">
            <v>334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607</v>
          </cell>
          <cell r="Y71">
            <v>0.36805555555555558</v>
          </cell>
          <cell r="Z71">
            <v>607</v>
          </cell>
          <cell r="AA71">
            <v>0.35416666666666669</v>
          </cell>
          <cell r="AB71">
            <v>43691</v>
          </cell>
          <cell r="AD71">
            <v>44278</v>
          </cell>
          <cell r="AE71">
            <v>656</v>
          </cell>
          <cell r="AG71">
            <v>656</v>
          </cell>
          <cell r="AK71">
            <v>656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607</v>
          </cell>
          <cell r="Y72">
            <v>0.79166666666666663</v>
          </cell>
          <cell r="Z72">
            <v>607</v>
          </cell>
          <cell r="AA72">
            <v>0.61805555555555558</v>
          </cell>
          <cell r="AB72">
            <v>43430</v>
          </cell>
          <cell r="AD72">
            <v>44340</v>
          </cell>
          <cell r="AE72">
            <v>1412</v>
          </cell>
          <cell r="AG72">
            <v>1412</v>
          </cell>
          <cell r="AK72">
            <v>1412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607</v>
          </cell>
          <cell r="Y73">
            <v>0.79861111111111116</v>
          </cell>
          <cell r="Z73">
            <v>625</v>
          </cell>
          <cell r="AA73">
            <v>0.36805555555555558</v>
          </cell>
          <cell r="AB73">
            <v>43840</v>
          </cell>
          <cell r="AC73" t="str">
            <v>25,</v>
          </cell>
          <cell r="AD73">
            <v>44372</v>
          </cell>
          <cell r="AE73">
            <v>34</v>
          </cell>
          <cell r="AG73">
            <v>49</v>
          </cell>
          <cell r="AK73">
            <v>49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607</v>
          </cell>
          <cell r="Y74">
            <v>0.80555555555555602</v>
          </cell>
          <cell r="Z74">
            <v>607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330</v>
          </cell>
          <cell r="AG74">
            <v>330</v>
          </cell>
          <cell r="AK74">
            <v>330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607</v>
          </cell>
          <cell r="Y75">
            <v>0.35416666666666669</v>
          </cell>
          <cell r="Z75">
            <v>607</v>
          </cell>
          <cell r="AA75">
            <v>0.54513888888888895</v>
          </cell>
          <cell r="AB75">
            <v>43840</v>
          </cell>
          <cell r="AC75" t="str">
            <v>7,</v>
          </cell>
          <cell r="AD75">
            <v>44280</v>
          </cell>
          <cell r="AE75">
            <v>152</v>
          </cell>
          <cell r="AG75">
            <v>152</v>
          </cell>
          <cell r="AK75">
            <v>152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607</v>
          </cell>
          <cell r="Y76">
            <v>0.3611111111111111</v>
          </cell>
          <cell r="Z76">
            <v>607</v>
          </cell>
          <cell r="AA76">
            <v>0.80555555555555602</v>
          </cell>
          <cell r="AB76">
            <v>43840</v>
          </cell>
          <cell r="AD76">
            <v>44307</v>
          </cell>
          <cell r="AE76">
            <v>38</v>
          </cell>
          <cell r="AG76">
            <v>38</v>
          </cell>
          <cell r="AK76">
            <v>38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608</v>
          </cell>
          <cell r="Y77">
            <v>0.36805555555555558</v>
          </cell>
          <cell r="Z77">
            <v>608</v>
          </cell>
          <cell r="AA77">
            <v>0.35416666666666669</v>
          </cell>
          <cell r="AB77">
            <v>43355</v>
          </cell>
          <cell r="AC77" t="str">
            <v>1,</v>
          </cell>
          <cell r="AD77">
            <v>44216</v>
          </cell>
          <cell r="AE77">
            <v>1173</v>
          </cell>
          <cell r="AG77">
            <v>1173</v>
          </cell>
          <cell r="AK77">
            <v>1173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608</v>
          </cell>
          <cell r="Y78">
            <v>0.40972222222222199</v>
          </cell>
          <cell r="Z78">
            <v>608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133</v>
          </cell>
          <cell r="AG78">
            <v>133</v>
          </cell>
          <cell r="AK78">
            <v>133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608</v>
          </cell>
          <cell r="Y79">
            <v>0.79861111111111116</v>
          </cell>
          <cell r="Z79">
            <v>608</v>
          </cell>
          <cell r="AA79">
            <v>0.57430555555555551</v>
          </cell>
          <cell r="AB79">
            <v>43316</v>
          </cell>
          <cell r="AD79">
            <v>44221</v>
          </cell>
          <cell r="AE79">
            <v>1220</v>
          </cell>
          <cell r="AG79">
            <v>1220</v>
          </cell>
          <cell r="AK79">
            <v>1220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608</v>
          </cell>
          <cell r="Y80">
            <v>0.80555555555555602</v>
          </cell>
          <cell r="Z80">
            <v>608</v>
          </cell>
          <cell r="AA80">
            <v>0.79166666666666663</v>
          </cell>
          <cell r="AB80">
            <v>43628</v>
          </cell>
          <cell r="AD80">
            <v>44222</v>
          </cell>
          <cell r="AE80">
            <v>1231</v>
          </cell>
          <cell r="AG80">
            <v>1231</v>
          </cell>
          <cell r="AK80">
            <v>1231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608</v>
          </cell>
          <cell r="Y81">
            <v>0.35416666666666669</v>
          </cell>
          <cell r="Z81">
            <v>614</v>
          </cell>
          <cell r="AA81">
            <v>0.5444444444444444</v>
          </cell>
          <cell r="AB81">
            <v>43837</v>
          </cell>
          <cell r="AC81" t="str">
            <v>11,14</v>
          </cell>
          <cell r="AD81">
            <v>44223</v>
          </cell>
          <cell r="AE81">
            <v>25</v>
          </cell>
          <cell r="AG81">
            <v>25</v>
          </cell>
          <cell r="AK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608</v>
          </cell>
          <cell r="Y82">
            <v>0.625</v>
          </cell>
          <cell r="Z82">
            <v>623</v>
          </cell>
          <cell r="AA82">
            <v>0.66388888888888886</v>
          </cell>
          <cell r="AB82" t="str">
            <v>2019-00-00</v>
          </cell>
          <cell r="AC82" t="str">
            <v>23,</v>
          </cell>
          <cell r="AD82">
            <v>44308</v>
          </cell>
          <cell r="AE82">
            <v>1134</v>
          </cell>
          <cell r="AG82">
            <v>1134</v>
          </cell>
          <cell r="AK82">
            <v>1134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608</v>
          </cell>
          <cell r="Y83">
            <v>0.79166666666666663</v>
          </cell>
          <cell r="Z83">
            <v>608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250</v>
          </cell>
          <cell r="AG83">
            <v>254</v>
          </cell>
          <cell r="AK83">
            <v>254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608</v>
          </cell>
          <cell r="Y84">
            <v>0.79861111111111116</v>
          </cell>
          <cell r="Z84">
            <v>626</v>
          </cell>
          <cell r="AA84">
            <v>0.72291666666666676</v>
          </cell>
          <cell r="AB84">
            <v>43270</v>
          </cell>
          <cell r="AC84" t="str">
            <v>26,</v>
          </cell>
          <cell r="AD84">
            <v>44373</v>
          </cell>
          <cell r="AE84">
            <v>1466</v>
          </cell>
          <cell r="AG84">
            <v>1466</v>
          </cell>
          <cell r="AK84">
            <v>1466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608</v>
          </cell>
          <cell r="Y85">
            <v>0.80555555555555602</v>
          </cell>
          <cell r="Z85">
            <v>608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179</v>
          </cell>
          <cell r="AG85">
            <v>185</v>
          </cell>
          <cell r="AK85">
            <v>185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608</v>
          </cell>
          <cell r="Y86">
            <v>0.375</v>
          </cell>
          <cell r="Z86">
            <v>608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  <cell r="AK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609</v>
          </cell>
          <cell r="Y87">
            <v>0.38194444444444442</v>
          </cell>
          <cell r="Z87">
            <v>609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G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609</v>
          </cell>
          <cell r="Y88">
            <v>0.42361111111111099</v>
          </cell>
          <cell r="Z88">
            <v>610</v>
          </cell>
          <cell r="AA88">
            <v>0.84722222222222299</v>
          </cell>
          <cell r="AB88">
            <v>43347</v>
          </cell>
          <cell r="AC88" t="str">
            <v>10,</v>
          </cell>
          <cell r="AD88" t="str">
            <v>2016-09-02(클리닝 권고)</v>
          </cell>
          <cell r="AE88">
            <v>877</v>
          </cell>
          <cell r="AG88">
            <v>877</v>
          </cell>
          <cell r="AK88">
            <v>877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609</v>
          </cell>
          <cell r="Y89">
            <v>0.46527777777777801</v>
          </cell>
          <cell r="Z89">
            <v>609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</v>
          </cell>
          <cell r="AG89">
            <v>5</v>
          </cell>
          <cell r="AK89">
            <v>5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609</v>
          </cell>
          <cell r="Y90">
            <v>0.38888888888888901</v>
          </cell>
          <cell r="Z90">
            <v>609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481</v>
          </cell>
          <cell r="AG90">
            <v>488</v>
          </cell>
          <cell r="AK90">
            <v>488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609</v>
          </cell>
          <cell r="Y91">
            <v>0.39583333333333298</v>
          </cell>
          <cell r="Z91">
            <v>609</v>
          </cell>
          <cell r="AA91">
            <v>0.3611111111111111</v>
          </cell>
          <cell r="AB91" t="str">
            <v>2019-00-00</v>
          </cell>
          <cell r="AC91" t="str">
            <v>7,</v>
          </cell>
          <cell r="AD91" t="str">
            <v>2019-00-00</v>
          </cell>
          <cell r="AE91">
            <v>685</v>
          </cell>
          <cell r="AG91">
            <v>696</v>
          </cell>
          <cell r="AK91">
            <v>696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609</v>
          </cell>
          <cell r="Y92">
            <v>0.40277777777777801</v>
          </cell>
          <cell r="Z92">
            <v>609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117</v>
          </cell>
          <cell r="AG92">
            <v>125</v>
          </cell>
          <cell r="AK92">
            <v>125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609</v>
          </cell>
          <cell r="Y93">
            <v>0.40972222222222199</v>
          </cell>
          <cell r="Z93">
            <v>629</v>
          </cell>
          <cell r="AA93">
            <v>0.81180555555555556</v>
          </cell>
          <cell r="AB93">
            <v>43909</v>
          </cell>
          <cell r="AC93" t="str">
            <v>7,29</v>
          </cell>
          <cell r="AD93">
            <v>42913</v>
          </cell>
          <cell r="AE93" t="str">
            <v>1/116/116/5</v>
          </cell>
          <cell r="AG93" t="str">
            <v>1/118/118/9</v>
          </cell>
          <cell r="AK93" t="str">
            <v>1/118/118/9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609</v>
          </cell>
          <cell r="Y94">
            <v>0.41666666666666702</v>
          </cell>
          <cell r="Z94">
            <v>609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609</v>
          </cell>
          <cell r="Y95">
            <v>0.46527777777777801</v>
          </cell>
          <cell r="Z95">
            <v>609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895</v>
          </cell>
          <cell r="AG95">
            <v>899</v>
          </cell>
          <cell r="AK95">
            <v>899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609</v>
          </cell>
          <cell r="Y96">
            <v>0.43055555555555503</v>
          </cell>
          <cell r="Z96">
            <v>609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186</v>
          </cell>
          <cell r="AG96">
            <v>186</v>
          </cell>
          <cell r="AK96">
            <v>186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자체</v>
          </cell>
          <cell r="W97" t="str">
            <v>유,무</v>
          </cell>
          <cell r="X97">
            <v>610</v>
          </cell>
          <cell r="Y97">
            <v>0.4375</v>
          </cell>
          <cell r="Z97">
            <v>610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19</v>
          </cell>
          <cell r="AG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610</v>
          </cell>
          <cell r="Y98">
            <v>0.44444444444444398</v>
          </cell>
          <cell r="Z98">
            <v>610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349</v>
          </cell>
          <cell r="AG98">
            <v>349</v>
          </cell>
          <cell r="AK98">
            <v>349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610</v>
          </cell>
          <cell r="Y99">
            <v>0.45138888888888901</v>
          </cell>
          <cell r="Z99">
            <v>610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678</v>
          </cell>
          <cell r="AG99">
            <v>678</v>
          </cell>
          <cell r="AK99">
            <v>678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610</v>
          </cell>
          <cell r="Y100">
            <v>0.45833333333333298</v>
          </cell>
          <cell r="Z100">
            <v>610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365</v>
          </cell>
          <cell r="AG100">
            <v>365</v>
          </cell>
          <cell r="AK100">
            <v>365</v>
          </cell>
        </row>
        <row r="101">
          <cell r="D101" t="str">
            <v>원천관505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610</v>
          </cell>
          <cell r="Y101">
            <v>0.46527777777777801</v>
          </cell>
          <cell r="Z101">
            <v>610</v>
          </cell>
          <cell r="AA101">
            <v>0.39236111111111099</v>
          </cell>
          <cell r="AB101">
            <v>43179</v>
          </cell>
          <cell r="AD101" t="str">
            <v>날짜 확인 불가(클리닝 권고)</v>
          </cell>
          <cell r="AE101">
            <v>599</v>
          </cell>
          <cell r="AG101">
            <v>599</v>
          </cell>
          <cell r="AK101">
            <v>599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610</v>
          </cell>
          <cell r="Y102">
            <v>0.47222222222222199</v>
          </cell>
          <cell r="Z102">
            <v>610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302</v>
          </cell>
          <cell r="AG102">
            <v>302</v>
          </cell>
          <cell r="AK102">
            <v>302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610</v>
          </cell>
          <cell r="Y103">
            <v>0.47916666666666602</v>
          </cell>
          <cell r="Z103">
            <v>610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224</v>
          </cell>
          <cell r="AG103">
            <v>224</v>
          </cell>
          <cell r="AK103">
            <v>224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610</v>
          </cell>
          <cell r="Y104">
            <v>0.48611111111111099</v>
          </cell>
          <cell r="Z104">
            <v>610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496</v>
          </cell>
          <cell r="AG104">
            <v>496</v>
          </cell>
          <cell r="AK104">
            <v>496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610</v>
          </cell>
          <cell r="Y105">
            <v>0.49305555555555503</v>
          </cell>
          <cell r="Z105">
            <v>610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0</v>
          </cell>
          <cell r="AK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610</v>
          </cell>
          <cell r="Y106">
            <v>0.5</v>
          </cell>
          <cell r="Z106">
            <v>610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410</v>
          </cell>
          <cell r="AG106">
            <v>498</v>
          </cell>
          <cell r="AK106">
            <v>498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611</v>
          </cell>
          <cell r="Y107">
            <v>0.54166666666666663</v>
          </cell>
          <cell r="Z107">
            <v>611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1441/360/1241</v>
          </cell>
          <cell r="AG107" t="str">
            <v>1510/364/1300</v>
          </cell>
          <cell r="AK107" t="str">
            <v>1510/364/1300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611</v>
          </cell>
          <cell r="Y108">
            <v>0.54861111111111105</v>
          </cell>
          <cell r="Z108">
            <v>611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G108">
            <v>600</v>
          </cell>
          <cell r="AK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611</v>
          </cell>
          <cell r="Y109">
            <v>0.55555555555555558</v>
          </cell>
          <cell r="Z109">
            <v>611</v>
          </cell>
          <cell r="AA109">
            <v>0.43055555555555558</v>
          </cell>
          <cell r="AB109" t="str">
            <v>2014-06-00</v>
          </cell>
          <cell r="AC109" t="str">
            <v>1,</v>
          </cell>
          <cell r="AD109" t="str">
            <v>날짜 확인 불가(클리닝 권고)</v>
          </cell>
          <cell r="AE109">
            <v>5</v>
          </cell>
          <cell r="AG109">
            <v>11</v>
          </cell>
          <cell r="AK109">
            <v>11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611</v>
          </cell>
          <cell r="Y110">
            <v>0.5625</v>
          </cell>
          <cell r="Z110">
            <v>611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896</v>
          </cell>
          <cell r="AG110">
            <v>896</v>
          </cell>
          <cell r="AK110">
            <v>896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611</v>
          </cell>
          <cell r="Y111">
            <v>0.56944444444444442</v>
          </cell>
          <cell r="Z111">
            <v>611</v>
          </cell>
          <cell r="AA111">
            <v>0.75</v>
          </cell>
          <cell r="AB111">
            <v>43848</v>
          </cell>
          <cell r="AD111">
            <v>44188</v>
          </cell>
          <cell r="AE111">
            <v>75</v>
          </cell>
          <cell r="AG111">
            <v>76</v>
          </cell>
          <cell r="AK111">
            <v>76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611</v>
          </cell>
          <cell r="Y112">
            <v>0.56944444444444398</v>
          </cell>
          <cell r="Z112">
            <v>611</v>
          </cell>
          <cell r="AA112">
            <v>0.44444444444444398</v>
          </cell>
          <cell r="AB112">
            <v>43649</v>
          </cell>
          <cell r="AD112">
            <v>44309</v>
          </cell>
          <cell r="AE112">
            <v>776</v>
          </cell>
          <cell r="AG112">
            <v>792</v>
          </cell>
          <cell r="AK112">
            <v>792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611</v>
          </cell>
          <cell r="Y113">
            <v>0.35416666666666669</v>
          </cell>
          <cell r="Z113">
            <v>611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799</v>
          </cell>
          <cell r="AG113">
            <v>815</v>
          </cell>
          <cell r="AK113">
            <v>815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611</v>
          </cell>
          <cell r="Y114">
            <v>0.3611111111111111</v>
          </cell>
          <cell r="Z114">
            <v>611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760</v>
          </cell>
          <cell r="AG114">
            <v>768</v>
          </cell>
          <cell r="AK114">
            <v>781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611</v>
          </cell>
          <cell r="Y115">
            <v>0.36805555555555558</v>
          </cell>
          <cell r="Z115">
            <v>611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766</v>
          </cell>
          <cell r="AG115">
            <v>781</v>
          </cell>
          <cell r="AK115">
            <v>766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611</v>
          </cell>
          <cell r="Y116">
            <v>0.79166666666666663</v>
          </cell>
          <cell r="Z116">
            <v>615</v>
          </cell>
          <cell r="AA116">
            <v>0.47222222222222199</v>
          </cell>
          <cell r="AB116">
            <v>43728</v>
          </cell>
          <cell r="AC116" t="str">
            <v>15,</v>
          </cell>
          <cell r="AD116">
            <v>43728</v>
          </cell>
          <cell r="AE116">
            <v>390</v>
          </cell>
          <cell r="AG116">
            <v>394</v>
          </cell>
          <cell r="AK116">
            <v>394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612</v>
          </cell>
          <cell r="Y117">
            <v>0.83333333333333337</v>
          </cell>
          <cell r="Z117">
            <v>612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300</v>
          </cell>
          <cell r="AG117">
            <v>302</v>
          </cell>
          <cell r="AK117">
            <v>302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612</v>
          </cell>
          <cell r="Y118">
            <v>0.79861111111111116</v>
          </cell>
          <cell r="Z118">
            <v>612</v>
          </cell>
          <cell r="AA118">
            <v>0.47916666666666602</v>
          </cell>
          <cell r="AB118">
            <v>43697</v>
          </cell>
          <cell r="AC118" t="str">
            <v>1,</v>
          </cell>
          <cell r="AD118" t="str">
            <v>날짜 확인 불가(클리닝 권고)</v>
          </cell>
          <cell r="AE118">
            <v>92</v>
          </cell>
          <cell r="AG118">
            <v>105</v>
          </cell>
          <cell r="AK118">
            <v>105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612</v>
          </cell>
          <cell r="Y119">
            <v>0.80555555555555602</v>
          </cell>
          <cell r="Z119">
            <v>612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110</v>
          </cell>
          <cell r="AG119">
            <v>110</v>
          </cell>
          <cell r="AK119">
            <v>110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612</v>
          </cell>
          <cell r="Y120">
            <v>0.35416666666666669</v>
          </cell>
          <cell r="Z120">
            <v>612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137</v>
          </cell>
          <cell r="AG120">
            <v>137</v>
          </cell>
          <cell r="AK120">
            <v>137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612</v>
          </cell>
          <cell r="Y121">
            <v>0.3611111111111111</v>
          </cell>
          <cell r="Z121">
            <v>628</v>
          </cell>
          <cell r="AA121">
            <v>0.5</v>
          </cell>
          <cell r="AB121">
            <v>43755</v>
          </cell>
          <cell r="AC121" t="str">
            <v>28,</v>
          </cell>
          <cell r="AD121">
            <v>44375</v>
          </cell>
          <cell r="AE121">
            <v>116</v>
          </cell>
          <cell r="AG121">
            <v>116</v>
          </cell>
          <cell r="AK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612</v>
          </cell>
          <cell r="Y122">
            <v>0.40277777777777801</v>
          </cell>
          <cell r="Z122">
            <v>612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G122">
            <v>306</v>
          </cell>
          <cell r="AK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612</v>
          </cell>
          <cell r="Y123">
            <v>0.36805555555555558</v>
          </cell>
          <cell r="Z123">
            <v>612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823</v>
          </cell>
          <cell r="AG123">
            <v>855</v>
          </cell>
          <cell r="AK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612</v>
          </cell>
          <cell r="Y124">
            <v>0.79861111111111116</v>
          </cell>
          <cell r="Z124">
            <v>612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G124">
            <v>91</v>
          </cell>
          <cell r="AK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612</v>
          </cell>
          <cell r="Y125">
            <v>0.80208333333333337</v>
          </cell>
          <cell r="Z125">
            <v>612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  <cell r="AK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VX400</v>
          </cell>
          <cell r="G126" t="str">
            <v>4,000 ANSI</v>
          </cell>
          <cell r="H126">
            <v>2012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612</v>
          </cell>
          <cell r="Y126">
            <v>0.80555555555555602</v>
          </cell>
          <cell r="Z126">
            <v>612</v>
          </cell>
          <cell r="AA126">
            <v>0.5625</v>
          </cell>
          <cell r="AB126">
            <v>43115</v>
          </cell>
          <cell r="AD126" t="str">
            <v>날짜 확인 불가(클리닝 권고)</v>
          </cell>
          <cell r="AE126">
            <v>940</v>
          </cell>
          <cell r="AG126">
            <v>940</v>
          </cell>
          <cell r="AK126">
            <v>940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612</v>
          </cell>
          <cell r="Y127">
            <v>0.35416666666666669</v>
          </cell>
          <cell r="Z127">
            <v>629</v>
          </cell>
          <cell r="AA127">
            <v>0.56944444444444398</v>
          </cell>
          <cell r="AB127">
            <v>43775</v>
          </cell>
          <cell r="AC127" t="str">
            <v>29,</v>
          </cell>
          <cell r="AD127">
            <v>44341</v>
          </cell>
          <cell r="AE127">
            <v>257</v>
          </cell>
          <cell r="AG127">
            <v>303</v>
          </cell>
          <cell r="AK127">
            <v>303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612</v>
          </cell>
          <cell r="Y128">
            <v>0.3611111111111111</v>
          </cell>
          <cell r="Z128">
            <v>616</v>
          </cell>
          <cell r="AA128">
            <v>0.72777777777777775</v>
          </cell>
          <cell r="AB128">
            <v>43865</v>
          </cell>
          <cell r="AC128" t="str">
            <v>16,</v>
          </cell>
          <cell r="AD128">
            <v>44342</v>
          </cell>
          <cell r="AE128">
            <v>178</v>
          </cell>
          <cell r="AG128">
            <v>178</v>
          </cell>
          <cell r="AK128">
            <v>178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612</v>
          </cell>
          <cell r="Y129">
            <v>0.36805555555555558</v>
          </cell>
          <cell r="Z129">
            <v>612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G129">
            <v>275</v>
          </cell>
          <cell r="AK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612</v>
          </cell>
          <cell r="Y130">
            <v>0.79166666666666663</v>
          </cell>
          <cell r="Z130">
            <v>612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240</v>
          </cell>
          <cell r="AG130">
            <v>242</v>
          </cell>
          <cell r="AK130">
            <v>242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612</v>
          </cell>
          <cell r="Y131">
            <v>0.79861111111111116</v>
          </cell>
          <cell r="Z131">
            <v>612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1123</v>
          </cell>
          <cell r="AG131">
            <v>1166</v>
          </cell>
          <cell r="AK131">
            <v>1166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612</v>
          </cell>
          <cell r="Y132">
            <v>0.80555555555555602</v>
          </cell>
          <cell r="Z132">
            <v>612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665</v>
          </cell>
          <cell r="AG132">
            <v>736</v>
          </cell>
          <cell r="AK132">
            <v>736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612</v>
          </cell>
          <cell r="Y133">
            <v>0.35416666666666669</v>
          </cell>
          <cell r="Z133">
            <v>612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G133">
            <v>568</v>
          </cell>
          <cell r="AK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612</v>
          </cell>
          <cell r="Y134">
            <v>0.3611111111111111</v>
          </cell>
          <cell r="Z134">
            <v>612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334</v>
          </cell>
          <cell r="AG134">
            <v>412</v>
          </cell>
          <cell r="AK134">
            <v>412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612</v>
          </cell>
          <cell r="Y135">
            <v>0.36805555555555558</v>
          </cell>
          <cell r="Z135">
            <v>612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749</v>
          </cell>
          <cell r="AG135">
            <v>815</v>
          </cell>
          <cell r="AK135">
            <v>815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612</v>
          </cell>
          <cell r="Y136">
            <v>0.79166666666666663</v>
          </cell>
          <cell r="Z136">
            <v>612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767</v>
          </cell>
          <cell r="AG136">
            <v>951</v>
          </cell>
          <cell r="AK136">
            <v>951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614</v>
          </cell>
          <cell r="Y137">
            <v>0.79861111111111116</v>
          </cell>
          <cell r="Z137">
            <v>614</v>
          </cell>
          <cell r="AA137">
            <v>0.77916666666666667</v>
          </cell>
          <cell r="AB137" t="str">
            <v>2020-02-00</v>
          </cell>
          <cell r="AC137" t="str">
            <v>3,</v>
          </cell>
          <cell r="AD137" t="str">
            <v>2020-02-00</v>
          </cell>
          <cell r="AE137">
            <v>184</v>
          </cell>
          <cell r="AH137">
            <v>206</v>
          </cell>
          <cell r="AK137">
            <v>206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614</v>
          </cell>
          <cell r="Y138">
            <v>0.80208333333333337</v>
          </cell>
          <cell r="Z138">
            <v>614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1208</v>
          </cell>
          <cell r="AH138">
            <v>1238</v>
          </cell>
          <cell r="AK138">
            <v>1238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614</v>
          </cell>
          <cell r="Y139">
            <v>0.80555555555555602</v>
          </cell>
          <cell r="Z139">
            <v>614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507/333</v>
          </cell>
          <cell r="AH139" t="str">
            <v>517/335</v>
          </cell>
          <cell r="AK139" t="str">
            <v>517/335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614</v>
          </cell>
          <cell r="Y140">
            <v>0.54166666666666663</v>
          </cell>
          <cell r="Z140">
            <v>614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886/477</v>
          </cell>
          <cell r="AH140" t="str">
            <v>886/477</v>
          </cell>
          <cell r="AK140" t="str">
            <v>886/477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614</v>
          </cell>
          <cell r="Y141">
            <v>0.35416666666666669</v>
          </cell>
          <cell r="Z141">
            <v>614</v>
          </cell>
          <cell r="AA141">
            <v>0.58680555555555558</v>
          </cell>
          <cell r="AB141">
            <v>43780</v>
          </cell>
          <cell r="AD141">
            <v>44343</v>
          </cell>
          <cell r="AE141">
            <v>341</v>
          </cell>
          <cell r="AH141">
            <v>341</v>
          </cell>
          <cell r="AK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614</v>
          </cell>
          <cell r="Y142">
            <v>0.3611111111111111</v>
          </cell>
          <cell r="Z142">
            <v>614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1329</v>
          </cell>
          <cell r="AH142">
            <v>1347</v>
          </cell>
          <cell r="AK142">
            <v>1347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614</v>
          </cell>
          <cell r="Y143">
            <v>0.36458333333333331</v>
          </cell>
          <cell r="Z143">
            <v>614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1495</v>
          </cell>
          <cell r="AH143">
            <v>1501</v>
          </cell>
          <cell r="AK143">
            <v>1501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614</v>
          </cell>
          <cell r="Y144">
            <v>0.36805555555555558</v>
          </cell>
          <cell r="Z144">
            <v>614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267</v>
          </cell>
          <cell r="AH144">
            <v>269</v>
          </cell>
          <cell r="AK144">
            <v>269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614</v>
          </cell>
          <cell r="Y145">
            <v>0.79861111111111116</v>
          </cell>
          <cell r="Z145">
            <v>614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H145" t="str">
            <v>509/464/595</v>
          </cell>
          <cell r="AK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614</v>
          </cell>
          <cell r="Y146">
            <v>0.80555555555555602</v>
          </cell>
          <cell r="Z146">
            <v>614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1105</v>
          </cell>
          <cell r="AH146">
            <v>1147</v>
          </cell>
          <cell r="AK146">
            <v>1147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615</v>
          </cell>
          <cell r="Y147">
            <v>0.375</v>
          </cell>
          <cell r="Z147">
            <v>618</v>
          </cell>
          <cell r="AA147">
            <v>0.375</v>
          </cell>
          <cell r="AB147">
            <v>43703</v>
          </cell>
          <cell r="AC147" t="str">
            <v>18,</v>
          </cell>
          <cell r="AD147" t="str">
            <v>2016-11-24(클리닝 권고)</v>
          </cell>
          <cell r="AE147">
            <v>682</v>
          </cell>
          <cell r="AH147">
            <v>682</v>
          </cell>
          <cell r="AK147">
            <v>682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615</v>
          </cell>
          <cell r="Y148">
            <v>0.38194444444444442</v>
          </cell>
          <cell r="Z148">
            <v>615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H148">
            <v>131</v>
          </cell>
          <cell r="AK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615</v>
          </cell>
          <cell r="Y149">
            <v>0.38541666666666669</v>
          </cell>
          <cell r="Z149">
            <v>615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1536/15</v>
          </cell>
          <cell r="AH149" t="str">
            <v>1536/15</v>
          </cell>
          <cell r="AK149" t="str">
            <v>1536/15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615</v>
          </cell>
          <cell r="Y150">
            <v>0.38888888888888901</v>
          </cell>
          <cell r="Z150">
            <v>615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H150">
            <v>875</v>
          </cell>
          <cell r="AK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615</v>
          </cell>
          <cell r="Y151">
            <v>0.39583333333333298</v>
          </cell>
          <cell r="Z151">
            <v>615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  <cell r="AK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615</v>
          </cell>
          <cell r="Y152">
            <v>0.40277777777777801</v>
          </cell>
          <cell r="Z152">
            <v>615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1550</v>
          </cell>
          <cell r="AK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615</v>
          </cell>
          <cell r="Y153">
            <v>0.40972222222222199</v>
          </cell>
          <cell r="Z153">
            <v>615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1858</v>
          </cell>
          <cell r="AK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615</v>
          </cell>
          <cell r="Y154">
            <v>0.42361111111111099</v>
          </cell>
          <cell r="Z154">
            <v>615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H154">
            <v>112</v>
          </cell>
          <cell r="AK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615</v>
          </cell>
          <cell r="Y155">
            <v>0.43055555555555503</v>
          </cell>
          <cell r="Z155">
            <v>615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41</v>
          </cell>
          <cell r="AH155">
            <v>41</v>
          </cell>
          <cell r="AK155">
            <v>41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615</v>
          </cell>
          <cell r="Y156">
            <v>0.4375</v>
          </cell>
          <cell r="Z156">
            <v>616</v>
          </cell>
          <cell r="AA156">
            <v>0.79861111111111116</v>
          </cell>
          <cell r="AB156">
            <v>43713</v>
          </cell>
          <cell r="AC156" t="str">
            <v>16,</v>
          </cell>
          <cell r="AD156" t="str">
            <v>2016-03-17(클리닝 권고)</v>
          </cell>
          <cell r="AE156">
            <v>433</v>
          </cell>
          <cell r="AH156">
            <v>433</v>
          </cell>
          <cell r="AK156">
            <v>433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616</v>
          </cell>
          <cell r="Y157">
            <v>0.44444444444444398</v>
          </cell>
          <cell r="Z157">
            <v>616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17/17</v>
          </cell>
          <cell r="AH157" t="str">
            <v>17/17</v>
          </cell>
          <cell r="AK157" t="str">
            <v>17/17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616</v>
          </cell>
          <cell r="Y158">
            <v>0.79166666666666663</v>
          </cell>
          <cell r="Z158">
            <v>616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  <cell r="AH158">
            <v>1836</v>
          </cell>
          <cell r="AK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616</v>
          </cell>
          <cell r="Y159">
            <v>0.79861111111111116</v>
          </cell>
          <cell r="Z159">
            <v>616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  <cell r="AK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616</v>
          </cell>
          <cell r="Y160">
            <v>0.80555555555555602</v>
          </cell>
          <cell r="Z160">
            <v>616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  <cell r="AK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616</v>
          </cell>
          <cell r="Y161">
            <v>0.35416666666666669</v>
          </cell>
          <cell r="Z161">
            <v>616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44</v>
          </cell>
          <cell r="AH161">
            <v>44</v>
          </cell>
          <cell r="AK161">
            <v>44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616</v>
          </cell>
          <cell r="Y162">
            <v>0.3611111111111111</v>
          </cell>
          <cell r="Z162">
            <v>616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607</v>
          </cell>
          <cell r="AH162">
            <v>607</v>
          </cell>
          <cell r="AK162">
            <v>607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616</v>
          </cell>
          <cell r="Y163">
            <v>0.36805555555555558</v>
          </cell>
          <cell r="Z163">
            <v>616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  <cell r="AH163">
            <v>180</v>
          </cell>
          <cell r="AK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616</v>
          </cell>
          <cell r="Y164">
            <v>0.45138888888888901</v>
          </cell>
          <cell r="Z164">
            <v>616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90</v>
          </cell>
          <cell r="AH164">
            <v>90</v>
          </cell>
          <cell r="AK164">
            <v>90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616</v>
          </cell>
          <cell r="Y165">
            <v>0.45833333333333298</v>
          </cell>
          <cell r="Z165">
            <v>616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</v>
          </cell>
          <cell r="AH165">
            <v>17</v>
          </cell>
          <cell r="AK165">
            <v>17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616</v>
          </cell>
          <cell r="Y166">
            <v>0.46527777777777801</v>
          </cell>
          <cell r="Z166">
            <v>616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46</v>
          </cell>
          <cell r="AH166">
            <v>46</v>
          </cell>
          <cell r="AK166">
            <v>46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617</v>
          </cell>
          <cell r="Y167">
            <v>0.47222222222222199</v>
          </cell>
          <cell r="Z167">
            <v>617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  <cell r="AH167">
            <v>45</v>
          </cell>
          <cell r="AK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617</v>
          </cell>
          <cell r="Y168">
            <v>0.47916666666666602</v>
          </cell>
          <cell r="Z168">
            <v>617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  <cell r="AK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617</v>
          </cell>
          <cell r="Y169">
            <v>0.48611111111111099</v>
          </cell>
          <cell r="Z169">
            <v>617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  <cell r="AH169">
            <v>979</v>
          </cell>
          <cell r="AK169">
            <v>979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617</v>
          </cell>
          <cell r="Y170">
            <v>0.49305555555555503</v>
          </cell>
          <cell r="Z170">
            <v>617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  <cell r="AH170">
            <v>185</v>
          </cell>
          <cell r="AK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617</v>
          </cell>
          <cell r="Y171">
            <v>0.5</v>
          </cell>
          <cell r="Z171">
            <v>617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306</v>
          </cell>
          <cell r="AH171">
            <v>306</v>
          </cell>
          <cell r="AK171">
            <v>306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617</v>
          </cell>
          <cell r="Y172">
            <v>0.54513888888888895</v>
          </cell>
          <cell r="Z172">
            <v>617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420</v>
          </cell>
          <cell r="AK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617</v>
          </cell>
          <cell r="Y173">
            <v>0.54861111111111105</v>
          </cell>
          <cell r="Z173">
            <v>617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878</v>
          </cell>
          <cell r="AH173">
            <v>878</v>
          </cell>
          <cell r="AK173">
            <v>878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617</v>
          </cell>
          <cell r="Y174">
            <v>0.55555555555555558</v>
          </cell>
          <cell r="Z174">
            <v>617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1133</v>
          </cell>
          <cell r="AH174">
            <v>1140</v>
          </cell>
          <cell r="AK174">
            <v>1140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617</v>
          </cell>
          <cell r="Y175">
            <v>0.5625</v>
          </cell>
          <cell r="Z175">
            <v>617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612</v>
          </cell>
          <cell r="AH175">
            <v>612</v>
          </cell>
          <cell r="AK175">
            <v>612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617</v>
          </cell>
          <cell r="Y176">
            <v>0.56944444444444442</v>
          </cell>
          <cell r="Z176">
            <v>617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401</v>
          </cell>
          <cell r="AK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618</v>
          </cell>
          <cell r="Y177">
            <v>0.57638888888888895</v>
          </cell>
          <cell r="Z177">
            <v>618</v>
          </cell>
          <cell r="AA177">
            <v>0.41666666666666702</v>
          </cell>
          <cell r="AB177">
            <v>44034</v>
          </cell>
          <cell r="AD177">
            <v>44212</v>
          </cell>
          <cell r="AE177">
            <v>48</v>
          </cell>
          <cell r="AH177">
            <v>48</v>
          </cell>
          <cell r="AK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618</v>
          </cell>
          <cell r="Y178">
            <v>0.35416666666666669</v>
          </cell>
          <cell r="Z178">
            <v>618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  <cell r="AH178">
            <v>33</v>
          </cell>
          <cell r="AK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618</v>
          </cell>
          <cell r="Y179">
            <v>0.35416666666666669</v>
          </cell>
          <cell r="Z179">
            <v>618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  <cell r="AK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618</v>
          </cell>
          <cell r="Y180">
            <v>0.3611111111111111</v>
          </cell>
          <cell r="Z180">
            <v>618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1566</v>
          </cell>
          <cell r="AH180">
            <v>1566</v>
          </cell>
          <cell r="AK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618</v>
          </cell>
          <cell r="Y181">
            <v>0.41666666666666669</v>
          </cell>
          <cell r="Z181">
            <v>618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393/526</v>
          </cell>
          <cell r="AH181" t="str">
            <v>393/526</v>
          </cell>
          <cell r="AK181" t="str">
            <v>393/526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618</v>
          </cell>
          <cell r="Y182">
            <v>0.3611111111111111</v>
          </cell>
          <cell r="Z182">
            <v>618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  <cell r="AK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618</v>
          </cell>
          <cell r="Y183">
            <v>0.36805555555555558</v>
          </cell>
          <cell r="Z183">
            <v>618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  <cell r="AK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618</v>
          </cell>
          <cell r="Y184">
            <v>0.4375</v>
          </cell>
          <cell r="Z184">
            <v>618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  <cell r="AK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618</v>
          </cell>
          <cell r="Y185">
            <v>0.79861111111111116</v>
          </cell>
          <cell r="Z185">
            <v>618</v>
          </cell>
          <cell r="AA185">
            <v>0.45138888888888901</v>
          </cell>
          <cell r="AB185">
            <v>43909</v>
          </cell>
          <cell r="AC185" t="str">
            <v>4,17</v>
          </cell>
          <cell r="AD185" t="str">
            <v>2014-05-20(클리닝 권고)</v>
          </cell>
          <cell r="AE185" t="str">
            <v>230/0/0/0</v>
          </cell>
          <cell r="AH185" t="str">
            <v>246/0/0/0</v>
          </cell>
          <cell r="AK185" t="str">
            <v>246/0/0/0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618</v>
          </cell>
          <cell r="Y186">
            <v>0.80555555555555602</v>
          </cell>
          <cell r="Z186">
            <v>618</v>
          </cell>
          <cell r="AA186">
            <v>0.45833333333333298</v>
          </cell>
          <cell r="AB186">
            <v>42727</v>
          </cell>
          <cell r="AC186" t="str">
            <v>14,</v>
          </cell>
          <cell r="AD186">
            <v>44208</v>
          </cell>
          <cell r="AE186">
            <v>1181</v>
          </cell>
          <cell r="AH186">
            <v>1181</v>
          </cell>
          <cell r="AK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619</v>
          </cell>
          <cell r="Y187">
            <v>0.35416666666666669</v>
          </cell>
          <cell r="Z187">
            <v>619</v>
          </cell>
          <cell r="AA187">
            <v>0.63888888888888895</v>
          </cell>
          <cell r="AB187">
            <v>43788</v>
          </cell>
          <cell r="AD187">
            <v>44070</v>
          </cell>
          <cell r="AE187">
            <v>128</v>
          </cell>
          <cell r="AH187">
            <v>128</v>
          </cell>
          <cell r="AK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619</v>
          </cell>
          <cell r="Y188">
            <v>0.3611111111111111</v>
          </cell>
          <cell r="Z188">
            <v>619</v>
          </cell>
          <cell r="AA188">
            <v>0.72916666666666663</v>
          </cell>
          <cell r="AB188">
            <v>43745</v>
          </cell>
          <cell r="AC188" t="str">
            <v>2,</v>
          </cell>
          <cell r="AD188">
            <v>44071</v>
          </cell>
          <cell r="AE188">
            <v>556</v>
          </cell>
          <cell r="AH188">
            <v>556</v>
          </cell>
          <cell r="AK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619</v>
          </cell>
          <cell r="Y189">
            <v>0.36805555555555558</v>
          </cell>
          <cell r="Z189">
            <v>619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619</v>
          </cell>
          <cell r="Y190">
            <v>0.79166666666666663</v>
          </cell>
          <cell r="Z190">
            <v>630</v>
          </cell>
          <cell r="AA190">
            <v>0.48611111111111099</v>
          </cell>
          <cell r="AB190" t="str">
            <v>17-09-29 / 17-09-29</v>
          </cell>
          <cell r="AC190" t="str">
            <v>30,</v>
          </cell>
          <cell r="AD190" t="str">
            <v>15-04-27 / 15-04-27</v>
          </cell>
          <cell r="AE190" t="str">
            <v>1570/303</v>
          </cell>
          <cell r="AH190" t="str">
            <v>1570/303</v>
          </cell>
          <cell r="AK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619</v>
          </cell>
          <cell r="Y191">
            <v>0.79861111111111116</v>
          </cell>
          <cell r="Z191">
            <v>619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148</v>
          </cell>
          <cell r="AH191">
            <v>148</v>
          </cell>
          <cell r="AK191">
            <v>148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619</v>
          </cell>
          <cell r="Y192">
            <v>0.80555555555555602</v>
          </cell>
          <cell r="Z192">
            <v>619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508</v>
          </cell>
          <cell r="AH192">
            <v>508</v>
          </cell>
          <cell r="AK192">
            <v>508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619</v>
          </cell>
          <cell r="Y193">
            <v>0.35416666666666669</v>
          </cell>
          <cell r="Z193">
            <v>619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H193">
            <v>88</v>
          </cell>
          <cell r="AK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619</v>
          </cell>
          <cell r="Y194">
            <v>0.3611111111111111</v>
          </cell>
          <cell r="Z194">
            <v>619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521</v>
          </cell>
          <cell r="AH194">
            <v>521</v>
          </cell>
          <cell r="AK194">
            <v>521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619</v>
          </cell>
          <cell r="Y195">
            <v>0.36805555555555558</v>
          </cell>
          <cell r="Z195">
            <v>619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2447/344</v>
          </cell>
          <cell r="AH195" t="str">
            <v>2447/344</v>
          </cell>
          <cell r="AK195" t="str">
            <v>2447/344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619</v>
          </cell>
          <cell r="Y196">
            <v>0.79166666666666663</v>
          </cell>
          <cell r="Z196">
            <v>619</v>
          </cell>
          <cell r="AA196">
            <v>0.39583333333333331</v>
          </cell>
          <cell r="AB196" t="str">
            <v>18-11-21 / 20-04-03</v>
          </cell>
          <cell r="AC196" t="str">
            <v>15,</v>
          </cell>
          <cell r="AD196" t="str">
            <v>21-02-00 / 21-02-00</v>
          </cell>
          <cell r="AE196" t="str">
            <v>35/23</v>
          </cell>
          <cell r="AH196" t="str">
            <v>38/25</v>
          </cell>
          <cell r="AK196" t="str">
            <v>38/25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619</v>
          </cell>
          <cell r="Y197">
            <v>0.79861111111111116</v>
          </cell>
          <cell r="Z197">
            <v>619</v>
          </cell>
          <cell r="AA197">
            <v>0.56944444444444398</v>
          </cell>
          <cell r="AB197" t="str">
            <v>19-08-21 / 19-08-21</v>
          </cell>
          <cell r="AC197" t="str">
            <v>15,</v>
          </cell>
          <cell r="AD197" t="str">
            <v>20-09-21 / 21-05-21</v>
          </cell>
          <cell r="AE197" t="str">
            <v>811/603</v>
          </cell>
          <cell r="AH197" t="str">
            <v>811/603</v>
          </cell>
          <cell r="AK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619</v>
          </cell>
          <cell r="Y198">
            <v>0.80555555555555602</v>
          </cell>
          <cell r="Z198">
            <v>619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  <cell r="AH198">
            <v>967</v>
          </cell>
          <cell r="AK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619</v>
          </cell>
          <cell r="Y199">
            <v>0.35416666666666669</v>
          </cell>
          <cell r="Z199">
            <v>628</v>
          </cell>
          <cell r="AA199">
            <v>0.58333333333333304</v>
          </cell>
          <cell r="AB199">
            <v>43431</v>
          </cell>
          <cell r="AC199" t="str">
            <v>28,</v>
          </cell>
          <cell r="AD199">
            <v>42993</v>
          </cell>
          <cell r="AE199">
            <v>1314</v>
          </cell>
          <cell r="AH199">
            <v>1316</v>
          </cell>
          <cell r="AK199">
            <v>1316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619</v>
          </cell>
          <cell r="Y200">
            <v>0.3611111111111111</v>
          </cell>
          <cell r="Z200">
            <v>619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  <cell r="AH200">
            <v>17</v>
          </cell>
          <cell r="AK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619</v>
          </cell>
          <cell r="Y201">
            <v>0.36805555555555558</v>
          </cell>
          <cell r="Z201">
            <v>619</v>
          </cell>
          <cell r="AA201">
            <v>0.3611111111111111</v>
          </cell>
          <cell r="AB201">
            <v>43332</v>
          </cell>
          <cell r="AD201">
            <v>44302</v>
          </cell>
          <cell r="AE201">
            <v>1070</v>
          </cell>
          <cell r="AH201">
            <v>1070</v>
          </cell>
          <cell r="AK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619</v>
          </cell>
          <cell r="Y202">
            <v>0.79166666666666663</v>
          </cell>
          <cell r="Z202">
            <v>619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781</v>
          </cell>
          <cell r="AH202">
            <v>781</v>
          </cell>
          <cell r="AK202">
            <v>781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619</v>
          </cell>
          <cell r="Y203">
            <v>0.79861111111111116</v>
          </cell>
          <cell r="Z203">
            <v>619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H203">
            <v>544</v>
          </cell>
          <cell r="AK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619</v>
          </cell>
          <cell r="Y204">
            <v>0.80555555555555602</v>
          </cell>
          <cell r="Z204">
            <v>619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H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619</v>
          </cell>
          <cell r="Y205">
            <v>0.35416666666666669</v>
          </cell>
          <cell r="Z205">
            <v>619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75</v>
          </cell>
          <cell r="AH205">
            <v>80</v>
          </cell>
          <cell r="AK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619</v>
          </cell>
          <cell r="Y206">
            <v>0.3611111111111111</v>
          </cell>
          <cell r="Z206">
            <v>619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340</v>
          </cell>
          <cell r="AH206">
            <v>343</v>
          </cell>
          <cell r="AK206">
            <v>343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621</v>
          </cell>
          <cell r="Y207">
            <v>0.36805555555555558</v>
          </cell>
          <cell r="Z207">
            <v>621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  <cell r="AI207">
            <v>320</v>
          </cell>
          <cell r="AK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621</v>
          </cell>
          <cell r="Y208">
            <v>0.79166666666666663</v>
          </cell>
          <cell r="Z208">
            <v>621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1105</v>
          </cell>
          <cell r="AI208">
            <v>1105</v>
          </cell>
          <cell r="AK208">
            <v>1105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621</v>
          </cell>
          <cell r="Y209">
            <v>0.79861111111111116</v>
          </cell>
          <cell r="Z209">
            <v>621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998</v>
          </cell>
          <cell r="AI209">
            <v>1003</v>
          </cell>
          <cell r="AK209">
            <v>1003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621</v>
          </cell>
          <cell r="Y210">
            <v>0.80555555555555602</v>
          </cell>
          <cell r="Z210">
            <v>621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1225</v>
          </cell>
          <cell r="AI210">
            <v>1225</v>
          </cell>
          <cell r="AK210">
            <v>1225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621</v>
          </cell>
          <cell r="Y211">
            <v>0.375</v>
          </cell>
          <cell r="Z211">
            <v>621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1166</v>
          </cell>
          <cell r="AI211">
            <v>1190</v>
          </cell>
          <cell r="AK211">
            <v>1190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621</v>
          </cell>
          <cell r="Y212">
            <v>0.38194444444444442</v>
          </cell>
          <cell r="Z212">
            <v>621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  <cell r="AI212">
            <v>430</v>
          </cell>
          <cell r="AK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621</v>
          </cell>
          <cell r="Y213">
            <v>0.38541666666666669</v>
          </cell>
          <cell r="Z213">
            <v>621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  <cell r="AI213">
            <v>5</v>
          </cell>
          <cell r="AK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621</v>
          </cell>
          <cell r="Y214">
            <v>0.38888888888888901</v>
          </cell>
          <cell r="Z214">
            <v>621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I214">
            <v>5</v>
          </cell>
          <cell r="AK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621</v>
          </cell>
          <cell r="Y215">
            <v>0.39583333333333298</v>
          </cell>
          <cell r="Z215">
            <v>621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I215">
            <v>818</v>
          </cell>
          <cell r="AK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621</v>
          </cell>
          <cell r="Y216">
            <v>0.40277777777777801</v>
          </cell>
          <cell r="Z216">
            <v>621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  <cell r="AI216">
            <v>835</v>
          </cell>
          <cell r="AK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622</v>
          </cell>
          <cell r="Y217">
            <v>0.40972222222222199</v>
          </cell>
          <cell r="Z217">
            <v>622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33</v>
          </cell>
          <cell r="AI217">
            <v>33</v>
          </cell>
          <cell r="AK217">
            <v>33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622</v>
          </cell>
          <cell r="Y218">
            <v>0.41666666666666702</v>
          </cell>
          <cell r="Z218">
            <v>622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  <cell r="AI218">
            <v>727</v>
          </cell>
          <cell r="AK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622</v>
          </cell>
          <cell r="Y219">
            <v>0.42361111111111099</v>
          </cell>
          <cell r="Z219">
            <v>622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  <cell r="AI219">
            <v>761</v>
          </cell>
          <cell r="AK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622</v>
          </cell>
          <cell r="Y220">
            <v>0.43055555555555503</v>
          </cell>
          <cell r="Z220">
            <v>622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  <cell r="AI220">
            <v>502</v>
          </cell>
          <cell r="AK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622</v>
          </cell>
          <cell r="Y221">
            <v>0.4375</v>
          </cell>
          <cell r="Z221">
            <v>622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866</v>
          </cell>
          <cell r="AI221">
            <v>866</v>
          </cell>
          <cell r="AK221">
            <v>866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622</v>
          </cell>
          <cell r="Y222">
            <v>0.44444444444444398</v>
          </cell>
          <cell r="Z222">
            <v>622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  <cell r="AI222">
            <v>1100</v>
          </cell>
          <cell r="AK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622</v>
          </cell>
          <cell r="Y223">
            <v>0.45138888888888901</v>
          </cell>
          <cell r="Z223">
            <v>622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  <cell r="AI223">
            <v>642</v>
          </cell>
          <cell r="AK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622</v>
          </cell>
          <cell r="Y224">
            <v>0.45833333333333298</v>
          </cell>
          <cell r="Z224">
            <v>622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  <cell r="AI224">
            <v>7</v>
          </cell>
          <cell r="AK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622</v>
          </cell>
          <cell r="Y225">
            <v>0.46527777777777801</v>
          </cell>
          <cell r="Z225">
            <v>630</v>
          </cell>
          <cell r="AA225">
            <v>0.57638888888888895</v>
          </cell>
          <cell r="AB225">
            <v>43788</v>
          </cell>
          <cell r="AC225" t="str">
            <v>30,</v>
          </cell>
          <cell r="AD225" t="str">
            <v>날짜 확인 불가(클리닝 권고)</v>
          </cell>
          <cell r="AE225">
            <v>560</v>
          </cell>
          <cell r="AI225">
            <v>560</v>
          </cell>
          <cell r="AK225">
            <v>540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622</v>
          </cell>
          <cell r="Y226">
            <v>0.47222222222222199</v>
          </cell>
          <cell r="Z226">
            <v>622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147</v>
          </cell>
          <cell r="AI226">
            <v>147</v>
          </cell>
          <cell r="AK226">
            <v>147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623</v>
          </cell>
          <cell r="Y227">
            <v>0.47916666666666602</v>
          </cell>
          <cell r="Z227">
            <v>623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1217</v>
          </cell>
          <cell r="AI227">
            <v>1220</v>
          </cell>
          <cell r="AK227">
            <v>1220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623</v>
          </cell>
          <cell r="Y228">
            <v>0.48611111111111099</v>
          </cell>
          <cell r="Z228">
            <v>623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  <cell r="AI228">
            <v>1056</v>
          </cell>
          <cell r="AK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623</v>
          </cell>
          <cell r="Y229">
            <v>0.49305555555555503</v>
          </cell>
          <cell r="Z229">
            <v>623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702</v>
          </cell>
          <cell r="AI229">
            <v>708</v>
          </cell>
          <cell r="AK229">
            <v>708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623</v>
          </cell>
          <cell r="Y230">
            <v>0.5</v>
          </cell>
          <cell r="Z230">
            <v>623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1004</v>
          </cell>
          <cell r="AI230">
            <v>1016</v>
          </cell>
          <cell r="AK230">
            <v>1016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623</v>
          </cell>
          <cell r="Y231">
            <v>0.51388888888888895</v>
          </cell>
          <cell r="Z231">
            <v>623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  <cell r="AI231">
            <v>933</v>
          </cell>
          <cell r="AK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623</v>
          </cell>
          <cell r="Y232">
            <v>0.54166666666666663</v>
          </cell>
          <cell r="Z232">
            <v>623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1005</v>
          </cell>
          <cell r="AI232">
            <v>1005</v>
          </cell>
          <cell r="AK232">
            <v>1005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623</v>
          </cell>
          <cell r="Y233">
            <v>0.54861111111111105</v>
          </cell>
          <cell r="Z233">
            <v>623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320</v>
          </cell>
          <cell r="AI233">
            <v>320</v>
          </cell>
          <cell r="AK233">
            <v>320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623</v>
          </cell>
          <cell r="Y234">
            <v>0.55555555555555558</v>
          </cell>
          <cell r="Z234">
            <v>623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  <cell r="AI234">
            <v>1910</v>
          </cell>
          <cell r="AK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623</v>
          </cell>
          <cell r="Y235">
            <v>0.5625</v>
          </cell>
          <cell r="Z235">
            <v>623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  <cell r="AI235">
            <v>802</v>
          </cell>
          <cell r="AK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623</v>
          </cell>
          <cell r="Y236">
            <v>0.60416666666666696</v>
          </cell>
          <cell r="Z236">
            <v>623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7</v>
          </cell>
          <cell r="AI236">
            <v>7</v>
          </cell>
          <cell r="AK236">
            <v>7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624</v>
          </cell>
          <cell r="Y237">
            <v>0.56944444444444442</v>
          </cell>
          <cell r="Z237">
            <v>624</v>
          </cell>
          <cell r="AA237">
            <v>0.39583333333333298</v>
          </cell>
          <cell r="AB237">
            <v>42268</v>
          </cell>
          <cell r="AD237">
            <v>44097</v>
          </cell>
          <cell r="AE237">
            <v>995</v>
          </cell>
          <cell r="AI237">
            <v>995</v>
          </cell>
          <cell r="AK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624</v>
          </cell>
          <cell r="Y238">
            <v>0.58333333333333337</v>
          </cell>
          <cell r="Z238">
            <v>624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  <cell r="AI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624</v>
          </cell>
          <cell r="Y239">
            <v>0.375</v>
          </cell>
          <cell r="Z239">
            <v>624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  <cell r="AI239">
            <v>375</v>
          </cell>
          <cell r="AK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624</v>
          </cell>
          <cell r="Y240">
            <v>0.38194444444444442</v>
          </cell>
          <cell r="Z240">
            <v>624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  <cell r="AI240" t="str">
            <v>0/245/332</v>
          </cell>
          <cell r="AK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624</v>
          </cell>
          <cell r="Y241">
            <v>0.38888888888888901</v>
          </cell>
          <cell r="Z241">
            <v>624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  <cell r="AI241" t="str">
            <v>411/270</v>
          </cell>
          <cell r="AK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624</v>
          </cell>
          <cell r="Y242">
            <v>0.40972222222222199</v>
          </cell>
          <cell r="Z242">
            <v>624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  <cell r="AI242">
            <v>253</v>
          </cell>
          <cell r="AK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624</v>
          </cell>
          <cell r="Y243">
            <v>0.41666666666666702</v>
          </cell>
          <cell r="Z243">
            <v>624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  <cell r="AI243">
            <v>274</v>
          </cell>
          <cell r="AK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624</v>
          </cell>
          <cell r="Y244">
            <v>0.42361111111111099</v>
          </cell>
          <cell r="Z244">
            <v>624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  <cell r="AI244">
            <v>1401</v>
          </cell>
          <cell r="AK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624</v>
          </cell>
          <cell r="Y245">
            <v>0.4375</v>
          </cell>
          <cell r="Z245">
            <v>624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  <cell r="AI245">
            <v>277</v>
          </cell>
          <cell r="AK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624</v>
          </cell>
          <cell r="Y246">
            <v>0.45833333333333331</v>
          </cell>
          <cell r="Z246">
            <v>624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  <cell r="AI246">
            <v>191</v>
          </cell>
          <cell r="AK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625</v>
          </cell>
          <cell r="Y247">
            <v>0.46527777777777773</v>
          </cell>
          <cell r="Z247">
            <v>625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  <cell r="AI247">
            <v>175</v>
          </cell>
          <cell r="AK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625</v>
          </cell>
          <cell r="Y248">
            <v>0.47222222222222227</v>
          </cell>
          <cell r="Z248">
            <v>625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  <cell r="AI248">
            <v>144</v>
          </cell>
          <cell r="AK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625</v>
          </cell>
          <cell r="Y249">
            <v>0.47916666666666602</v>
          </cell>
          <cell r="Z249">
            <v>625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I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625</v>
          </cell>
          <cell r="Y250">
            <v>0.48611111111111099</v>
          </cell>
          <cell r="Z250">
            <v>625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  <cell r="AI250">
            <v>249</v>
          </cell>
          <cell r="AK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625</v>
          </cell>
          <cell r="Y251">
            <v>0.49305555555555503</v>
          </cell>
          <cell r="Z251">
            <v>625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  <cell r="AI251">
            <v>288</v>
          </cell>
          <cell r="AK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625</v>
          </cell>
          <cell r="Y252">
            <v>0.5</v>
          </cell>
          <cell r="Z252">
            <v>625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  <cell r="AI252">
            <v>310</v>
          </cell>
          <cell r="AK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625</v>
          </cell>
          <cell r="Y253">
            <v>0.54166666666666663</v>
          </cell>
          <cell r="Z253">
            <v>625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  <cell r="AI253">
            <v>155</v>
          </cell>
          <cell r="AK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625</v>
          </cell>
          <cell r="Y254">
            <v>0.54861111111111105</v>
          </cell>
          <cell r="Z254">
            <v>625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  <cell r="AI254">
            <v>168</v>
          </cell>
          <cell r="AK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625</v>
          </cell>
          <cell r="Y255">
            <v>0.55555555555555558</v>
          </cell>
          <cell r="Z255">
            <v>625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  <cell r="AI255">
            <v>218</v>
          </cell>
          <cell r="AK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625</v>
          </cell>
          <cell r="Y256">
            <v>0.5625</v>
          </cell>
          <cell r="Z256">
            <v>625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  <cell r="AI256">
            <v>347</v>
          </cell>
          <cell r="AK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626</v>
          </cell>
          <cell r="Y257">
            <v>0.56944444444444442</v>
          </cell>
          <cell r="Z257">
            <v>626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  <cell r="AI257">
            <v>277</v>
          </cell>
          <cell r="AK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626</v>
          </cell>
          <cell r="Y258">
            <v>0.57638888888888895</v>
          </cell>
          <cell r="Z258">
            <v>626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  <cell r="AI258">
            <v>90</v>
          </cell>
          <cell r="AK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626</v>
          </cell>
          <cell r="Y259">
            <v>0.58333333333333337</v>
          </cell>
          <cell r="Z259">
            <v>626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  <cell r="AI259">
            <v>249</v>
          </cell>
          <cell r="AK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626</v>
          </cell>
          <cell r="Y260">
            <v>0.59027777777777779</v>
          </cell>
          <cell r="Z260">
            <v>626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  <cell r="AI260">
            <v>690</v>
          </cell>
          <cell r="AK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626</v>
          </cell>
          <cell r="Y261">
            <v>0.59722222222222221</v>
          </cell>
          <cell r="Z261">
            <v>626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  <cell r="AI261">
            <v>766</v>
          </cell>
          <cell r="AK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626</v>
          </cell>
          <cell r="Y262">
            <v>0.5</v>
          </cell>
          <cell r="Z262">
            <v>626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28</v>
          </cell>
          <cell r="AI262">
            <v>36</v>
          </cell>
          <cell r="AK262">
            <v>36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626</v>
          </cell>
          <cell r="Y263">
            <v>0.54166666666666663</v>
          </cell>
          <cell r="Z263">
            <v>626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1065</v>
          </cell>
          <cell r="AI263">
            <v>1071</v>
          </cell>
          <cell r="AK263">
            <v>1071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626</v>
          </cell>
          <cell r="Y264">
            <v>0.54861111111111105</v>
          </cell>
          <cell r="Z264">
            <v>626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  <cell r="AI264">
            <v>1145</v>
          </cell>
          <cell r="AK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626</v>
          </cell>
          <cell r="Y265">
            <v>0.55555555555555558</v>
          </cell>
          <cell r="Z265">
            <v>626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  <cell r="AI265">
            <v>1030</v>
          </cell>
          <cell r="AK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F17" sqref="F17"/>
    </sheetView>
  </sheetViews>
  <sheetFormatPr defaultRowHeight="16.5" x14ac:dyDescent="0.3"/>
  <cols>
    <col min="1" max="1" width="6.375" style="1" customWidth="1"/>
    <col min="2" max="2" width="12.25" style="31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1" customWidth="1"/>
    <col min="10" max="10" width="4.875" style="41" customWidth="1"/>
    <col min="11" max="11" width="3.375" style="41" customWidth="1"/>
    <col min="12" max="12" width="16.375" style="41" customWidth="1"/>
    <col min="13" max="14" width="4.875" style="41" customWidth="1"/>
    <col min="15" max="15" width="13.25" style="31" customWidth="1"/>
    <col min="16" max="26" width="10.5" style="1" customWidth="1"/>
    <col min="27" max="16384" width="9" style="1"/>
  </cols>
  <sheetData>
    <row r="1" spans="1:15" ht="50.1" customHeight="1" x14ac:dyDescent="0.3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15" customHeight="1" x14ac:dyDescent="0.3">
      <c r="A2" s="64" t="s">
        <v>1</v>
      </c>
      <c r="B2" s="64" t="s">
        <v>2</v>
      </c>
      <c r="C2" s="64"/>
      <c r="D2" s="64"/>
      <c r="E2" s="64"/>
      <c r="F2" s="64"/>
      <c r="G2" s="64"/>
      <c r="H2" s="64"/>
      <c r="I2" s="64"/>
      <c r="J2" s="65" t="s">
        <v>3</v>
      </c>
      <c r="K2" s="65"/>
      <c r="L2" s="65"/>
      <c r="M2" s="66" t="s">
        <v>4</v>
      </c>
      <c r="N2" s="67"/>
      <c r="O2" s="68" t="s">
        <v>5</v>
      </c>
    </row>
    <row r="3" spans="1:15" ht="15" customHeight="1" x14ac:dyDescent="0.3">
      <c r="A3" s="64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6" t="s">
        <v>14</v>
      </c>
      <c r="K3" s="66"/>
      <c r="L3" s="4" t="s">
        <v>15</v>
      </c>
      <c r="M3" s="66"/>
      <c r="N3" s="67"/>
      <c r="O3" s="69"/>
    </row>
    <row r="4" spans="1:15" ht="15" customHeight="1" x14ac:dyDescent="0.3">
      <c r="A4" s="60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EX600</v>
      </c>
      <c r="G4" s="8" t="str">
        <f>VLOOKUP(B4&amp;D4,'[1]점검현황(금월)'!$D$2:$AG$265,19,0)</f>
        <v>구</v>
      </c>
      <c r="H4" s="9">
        <f>VLOOKUP(B4&amp;D4,'[1]점검현황(금월)'!$D$2:$AG$265,25,0)</f>
        <v>43588</v>
      </c>
      <c r="I4" s="9">
        <f>VLOOKUP(B4&amp;D4,'[1]점검현황(금월)'!$D$7:$AG$265,27,0)</f>
        <v>44310</v>
      </c>
      <c r="J4" s="10">
        <f>VLOOKUP(B4&amp;D4,'[1]점검현황(금월)'!$D$7:$AG$265,23,0)</f>
        <v>601</v>
      </c>
      <c r="K4" s="11">
        <f>VLOOKUP(B4&amp;D4,'[1]점검현황(금월)'!$D$7:$AK$265,24,0)</f>
        <v>0.50347222222222221</v>
      </c>
      <c r="L4" s="12">
        <f>VLOOKUP(B4&amp;D4,'[1]점검현황(금월)'!$D$7:$AK$265,34,0)</f>
        <v>596</v>
      </c>
      <c r="M4" s="13">
        <v>701</v>
      </c>
      <c r="N4" s="14">
        <v>0.35416666666666669</v>
      </c>
      <c r="O4" s="15"/>
    </row>
    <row r="5" spans="1:15" ht="15" customHeight="1" x14ac:dyDescent="0.3">
      <c r="A5" s="60"/>
      <c r="B5" s="2" t="str">
        <f>B4</f>
        <v>다산관</v>
      </c>
      <c r="C5" s="2">
        <v>2</v>
      </c>
      <c r="D5" s="5" t="s">
        <v>18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EX600</v>
      </c>
      <c r="G5" s="8" t="str">
        <f>VLOOKUP(B5&amp;D5,'[1]점검현황(금월)'!$D$2:$AG$265,19,0)</f>
        <v>e-ST</v>
      </c>
      <c r="H5" s="9">
        <f>VLOOKUP(B5&amp;D5,'[1]점검현황(금월)'!$D$2:$AG$265,25,0)</f>
        <v>43726</v>
      </c>
      <c r="I5" s="9" t="str">
        <f>VLOOKUP(B5&amp;D5,'[1]점검현황(금월)'!$D$7:$AG$265,27,0)</f>
        <v>날짜 확인 불가(클리닝 권고)</v>
      </c>
      <c r="J5" s="10">
        <f>VLOOKUP(B5&amp;D5,'[1]점검현황(금월)'!$D$7:$AG$265,23,0)</f>
        <v>601</v>
      </c>
      <c r="K5" s="11">
        <f>VLOOKUP(B5&amp;D5,'[1]점검현황(금월)'!$D$7:$AK$265,24,0)</f>
        <v>0.49513888888888885</v>
      </c>
      <c r="L5" s="12">
        <f>VLOOKUP(B5&amp;D5,'[1]점검현황(금월)'!$D$7:$AK$265,34,0)</f>
        <v>1190</v>
      </c>
      <c r="M5" s="13">
        <v>701</v>
      </c>
      <c r="N5" s="14">
        <v>0.3611111111111111</v>
      </c>
      <c r="O5" s="15"/>
    </row>
    <row r="6" spans="1:15" ht="15" customHeight="1" x14ac:dyDescent="0.3">
      <c r="A6" s="60"/>
      <c r="B6" s="2" t="str">
        <f t="shared" ref="B6:B31" si="0">B5</f>
        <v>다산관</v>
      </c>
      <c r="C6" s="2">
        <v>3</v>
      </c>
      <c r="D6" s="5" t="s">
        <v>19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17-02-16 /17-02-16</v>
      </c>
      <c r="I6" s="9" t="str">
        <f>VLOOKUP(B6&amp;D6,'[1]점검현황(금월)'!$D$7:$AG$265,27,0)</f>
        <v>17-02-16 /17-02-16</v>
      </c>
      <c r="J6" s="10">
        <f>VLOOKUP(B6&amp;D6,'[1]점검현황(금월)'!$D$7:$AG$265,23,0)</f>
        <v>601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828/845</v>
      </c>
      <c r="M6" s="13">
        <v>701</v>
      </c>
      <c r="N6" s="14">
        <v>0.36805555555555558</v>
      </c>
      <c r="O6" s="15"/>
    </row>
    <row r="7" spans="1:15" ht="15" customHeight="1" x14ac:dyDescent="0.3">
      <c r="A7" s="60"/>
      <c r="B7" s="2" t="str">
        <f t="shared" si="0"/>
        <v>다산관</v>
      </c>
      <c r="C7" s="2">
        <v>4</v>
      </c>
      <c r="D7" s="5" t="s">
        <v>20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601</v>
      </c>
      <c r="K7" s="11">
        <f>VLOOKUP(B7&amp;D7,'[1]점검현황(금월)'!$D$7:$AK$265,24,0)</f>
        <v>0.55555555555555558</v>
      </c>
      <c r="L7" s="12">
        <f>VLOOKUP(B7&amp;D7,'[1]점검현황(금월)'!$D$7:$AK$265,34,0)</f>
        <v>710</v>
      </c>
      <c r="M7" s="13">
        <v>701</v>
      </c>
      <c r="N7" s="14">
        <v>0.79166666666666663</v>
      </c>
      <c r="O7" s="15"/>
    </row>
    <row r="8" spans="1:15" ht="15" customHeight="1" x14ac:dyDescent="0.3">
      <c r="A8" s="60"/>
      <c r="B8" s="2" t="str">
        <f t="shared" si="0"/>
        <v>다산관</v>
      </c>
      <c r="C8" s="2">
        <v>5</v>
      </c>
      <c r="D8" s="5" t="s">
        <v>21</v>
      </c>
      <c r="E8" s="6" t="str">
        <f>VLOOKUP(B8&amp;D8,'[1]점검현황(금월)'!$D$7:$AG$263,2,0)</f>
        <v>멀티미디어</v>
      </c>
      <c r="F8" s="7" t="str">
        <f>VLOOKUP(B8&amp;D8,'[1]점검현황(금월)'!$D$7:$AG$265,3,0)</f>
        <v>XU106K</v>
      </c>
      <c r="G8" s="8" t="str">
        <f>VLOOKUP(B8&amp;D8,'[1]점검현황(금월)'!$D$2:$AG$265,19,0)</f>
        <v>구</v>
      </c>
      <c r="H8" s="9">
        <f>VLOOKUP(B8&amp;D8,'[1]점검현황(금월)'!$D$2:$AG$265,25,0)</f>
        <v>43684</v>
      </c>
      <c r="I8" s="9">
        <f>VLOOKUP(B8&amp;D8,'[1]점검현황(금월)'!$D$7:$AG$265,27,0)</f>
        <v>44242</v>
      </c>
      <c r="J8" s="10">
        <f>VLOOKUP(B8&amp;D8,'[1]점검현황(금월)'!$D$7:$AG$265,23,0)</f>
        <v>601</v>
      </c>
      <c r="K8" s="11">
        <f>VLOOKUP(B8&amp;D8,'[1]점검현황(금월)'!$D$7:$AK$265,24,0)</f>
        <v>0.79861111111111116</v>
      </c>
      <c r="L8" s="12">
        <f>VLOOKUP(B8&amp;D8,'[1]점검현황(금월)'!$D$7:$AK$265,34,0)</f>
        <v>533</v>
      </c>
      <c r="M8" s="13">
        <v>701</v>
      </c>
      <c r="N8" s="14">
        <v>0.79861111111111116</v>
      </c>
      <c r="O8" s="15"/>
    </row>
    <row r="9" spans="1:15" ht="15" customHeight="1" x14ac:dyDescent="0.3">
      <c r="A9" s="60"/>
      <c r="B9" s="2" t="s">
        <v>16</v>
      </c>
      <c r="C9" s="2">
        <v>6</v>
      </c>
      <c r="D9" s="5" t="s">
        <v>22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601</v>
      </c>
      <c r="K9" s="11">
        <f>VLOOKUP(B9&amp;D9,'[1]점검현황(금월)'!$D$7:$AK$265,24,0)</f>
        <v>0.8125</v>
      </c>
      <c r="L9" s="12">
        <f>VLOOKUP(B9&amp;D9,'[1]점검현황(금월)'!$D$7:$AK$265,34,0)</f>
        <v>216</v>
      </c>
      <c r="M9" s="13">
        <v>701</v>
      </c>
      <c r="N9" s="14">
        <v>0.80555555555555602</v>
      </c>
      <c r="O9" s="15"/>
    </row>
    <row r="10" spans="1:15" ht="15" customHeight="1" x14ac:dyDescent="0.3">
      <c r="A10" s="60"/>
      <c r="B10" s="2" t="str">
        <f>B8</f>
        <v>다산관</v>
      </c>
      <c r="C10" s="2">
        <v>7</v>
      </c>
      <c r="D10" s="5" t="s">
        <v>23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LB280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 t="str">
        <f>VLOOKUP(B10&amp;D10,'[1]점검현황(금월)'!$D$7:$AG$265,27,0)</f>
        <v>2014-03-07(클리닝 권고)</v>
      </c>
      <c r="J10" s="10">
        <f>VLOOKUP(B10&amp;D10,'[1]점검현황(금월)'!$D$7:$AG$265,23,0)</f>
        <v>601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1315</v>
      </c>
      <c r="M10" s="13">
        <v>701</v>
      </c>
      <c r="N10" s="14">
        <v>0.35416666666666669</v>
      </c>
      <c r="O10" s="15"/>
    </row>
    <row r="11" spans="1:15" ht="15" customHeight="1" x14ac:dyDescent="0.3">
      <c r="A11" s="60"/>
      <c r="B11" s="2" t="str">
        <f t="shared" si="0"/>
        <v>다산관</v>
      </c>
      <c r="C11" s="2">
        <v>8</v>
      </c>
      <c r="D11" s="5" t="s">
        <v>24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615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1515</v>
      </c>
      <c r="M11" s="13">
        <v>701</v>
      </c>
      <c r="N11" s="14">
        <v>0.3611111111111111</v>
      </c>
      <c r="O11" s="15" t="s">
        <v>25</v>
      </c>
    </row>
    <row r="12" spans="1:15" ht="15" customHeight="1" x14ac:dyDescent="0.3">
      <c r="A12" s="60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44361</v>
      </c>
      <c r="J12" s="10">
        <f>VLOOKUP(B12&amp;D12,'[1]점검현황(금월)'!$D$7:$AG$265,23,0)</f>
        <v>622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793</v>
      </c>
      <c r="M12" s="13">
        <v>701</v>
      </c>
      <c r="N12" s="14">
        <v>0.36805555555555558</v>
      </c>
      <c r="O12" s="15" t="s">
        <v>26</v>
      </c>
    </row>
    <row r="13" spans="1:15" ht="15" customHeight="1" x14ac:dyDescent="0.3">
      <c r="A13" s="60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601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41</v>
      </c>
      <c r="M13" s="13">
        <v>701</v>
      </c>
      <c r="N13" s="14">
        <v>0.79166666666666663</v>
      </c>
      <c r="O13" s="15"/>
    </row>
    <row r="14" spans="1:15" ht="15" customHeight="1" x14ac:dyDescent="0.3">
      <c r="A14" s="60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602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94</v>
      </c>
      <c r="M14" s="13">
        <v>702</v>
      </c>
      <c r="N14" s="14">
        <v>0.79861111111111116</v>
      </c>
      <c r="O14" s="15"/>
    </row>
    <row r="15" spans="1:15" ht="15" customHeight="1" x14ac:dyDescent="0.3">
      <c r="A15" s="60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 t="str">
        <f>VLOOKUP(B15&amp;D15,'[1]점검현황(금월)'!$D$7:$AG$265,27,0)</f>
        <v>2016-08-26(클리닝 권고)</v>
      </c>
      <c r="J15" s="10">
        <f>VLOOKUP(B15&amp;D15,'[1]점검현황(금월)'!$D$7:$AG$265,23,0)</f>
        <v>602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233</v>
      </c>
      <c r="M15" s="13">
        <v>702</v>
      </c>
      <c r="N15" s="14">
        <v>0.80555555555555602</v>
      </c>
      <c r="O15" s="15"/>
    </row>
    <row r="16" spans="1:15" ht="15" customHeight="1" x14ac:dyDescent="0.3">
      <c r="A16" s="60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 (자동녹화)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44338</v>
      </c>
      <c r="J16" s="10">
        <f>VLOOKUP(B16&amp;D16,'[1]점검현황(금월)'!$D$7:$AG$265,23,0)</f>
        <v>602</v>
      </c>
      <c r="K16" s="11">
        <f>VLOOKUP(B16&amp;D16,'[1]점검현황(금월)'!$D$7:$AK$265,24,0)</f>
        <v>0.8125</v>
      </c>
      <c r="L16" s="12">
        <f>VLOOKUP(B16&amp;D16,'[1]점검현황(금월)'!$D$7:$AK$265,34,0)</f>
        <v>390</v>
      </c>
      <c r="M16" s="13">
        <v>702</v>
      </c>
      <c r="N16" s="14">
        <v>0.35416666666666669</v>
      </c>
      <c r="O16" s="15"/>
    </row>
    <row r="17" spans="1:16" ht="15" customHeight="1" x14ac:dyDescent="0.3">
      <c r="A17" s="60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VW540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602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132</v>
      </c>
      <c r="M17" s="13">
        <v>702</v>
      </c>
      <c r="N17" s="14">
        <v>0.3611111111111111</v>
      </c>
      <c r="O17" s="15"/>
    </row>
    <row r="18" spans="1:16" ht="15" customHeight="1" x14ac:dyDescent="0.3">
      <c r="A18" s="60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602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937</v>
      </c>
      <c r="M18" s="13">
        <v>702</v>
      </c>
      <c r="N18" s="14">
        <v>0.36805555555555558</v>
      </c>
      <c r="O18" s="15"/>
    </row>
    <row r="19" spans="1:16" ht="15" customHeight="1" x14ac:dyDescent="0.3">
      <c r="A19" s="60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44306</v>
      </c>
      <c r="J19" s="10">
        <f>VLOOKUP(B19&amp;D19,'[1]점검현황(금월)'!$D$7:$AG$265,23,0)</f>
        <v>602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43</v>
      </c>
      <c r="M19" s="13">
        <v>702</v>
      </c>
      <c r="N19" s="14">
        <v>0.79166666666666663</v>
      </c>
      <c r="O19" s="15"/>
    </row>
    <row r="20" spans="1:16" ht="15" customHeight="1" x14ac:dyDescent="0.3">
      <c r="A20" s="60"/>
      <c r="B20" s="2" t="str">
        <f t="shared" si="0"/>
        <v>다산관</v>
      </c>
      <c r="C20" s="2">
        <v>17</v>
      </c>
      <c r="D20" s="5" t="s">
        <v>27</v>
      </c>
      <c r="E20" s="6" t="str">
        <f>VLOOKUP(B20&amp;D20,'[1]점검현황(금월)'!$D$7:$AG$263,2,0)</f>
        <v>인문대 (PC실)(렉쳐댁자동녹화)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20-02-00 / 20-02-00</v>
      </c>
      <c r="I20" s="9" t="str">
        <f>VLOOKUP(B20&amp;D20,'[1]점검현황(금월)'!$D$7:$AG$265,27,0)</f>
        <v>20-02-00 / 02-02-00</v>
      </c>
      <c r="J20" s="10">
        <f>VLOOKUP(B20&amp;D20,'[1]점검현황(금월)'!$D$7:$AG$265,23,0)</f>
        <v>602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88/80</v>
      </c>
      <c r="M20" s="13">
        <v>702</v>
      </c>
      <c r="N20" s="14">
        <v>0.79861111111111116</v>
      </c>
      <c r="O20" s="15"/>
    </row>
    <row r="21" spans="1:16" ht="15" customHeight="1" x14ac:dyDescent="0.3">
      <c r="A21" s="60"/>
      <c r="B21" s="2" t="str">
        <f t="shared" si="0"/>
        <v>다산관</v>
      </c>
      <c r="C21" s="2">
        <v>18</v>
      </c>
      <c r="D21" s="5" t="s">
        <v>28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44249</v>
      </c>
      <c r="J21" s="10">
        <f>VLOOKUP(B21&amp;D21,'[1]점검현황(금월)'!$D$7:$AG$265,23,0)</f>
        <v>602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378</v>
      </c>
      <c r="M21" s="13">
        <v>702</v>
      </c>
      <c r="N21" s="14">
        <v>0.80555555555555602</v>
      </c>
      <c r="O21" s="15"/>
    </row>
    <row r="22" spans="1:16" ht="15" customHeight="1" x14ac:dyDescent="0.3">
      <c r="A22" s="60"/>
      <c r="B22" s="2" t="s">
        <v>29</v>
      </c>
      <c r="C22" s="2">
        <v>19</v>
      </c>
      <c r="D22" s="5">
        <v>307</v>
      </c>
      <c r="E22" s="6" t="str">
        <f>VLOOKUP(B22&amp;D22,'[1]점검현황(금월)'!$D$7:$AG$263,2,0)</f>
        <v>경영대(PC실)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43785</v>
      </c>
      <c r="I22" s="9" t="str">
        <f>VLOOKUP(B22&amp;D22,'[1]점검현황(금월)'!$D$7:$AG$265,27,0)</f>
        <v>2019-00-00</v>
      </c>
      <c r="J22" s="10">
        <f>VLOOKUP(B22&amp;D22,'[1]점검현황(금월)'!$D$7:$AG$265,23,0)</f>
        <v>602</v>
      </c>
      <c r="K22" s="11">
        <f>VLOOKUP(B22&amp;D22,'[1]점검현황(금월)'!$D$7:$AK$265,24,0)</f>
        <v>0.8125</v>
      </c>
      <c r="L22" s="12">
        <f>VLOOKUP(B22&amp;D22,'[1]점검현황(금월)'!$D$7:$AK$265,34,0)</f>
        <v>154</v>
      </c>
      <c r="M22" s="13">
        <v>702</v>
      </c>
      <c r="N22" s="14">
        <v>0.8125</v>
      </c>
      <c r="O22" s="15"/>
    </row>
    <row r="23" spans="1:16" ht="15" customHeight="1" x14ac:dyDescent="0.3">
      <c r="A23" s="60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602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1129</v>
      </c>
      <c r="M23" s="13">
        <v>703</v>
      </c>
      <c r="N23" s="14">
        <v>0.35416666666666669</v>
      </c>
      <c r="O23" s="15"/>
    </row>
    <row r="24" spans="1:16" ht="15" customHeight="1" x14ac:dyDescent="0.3">
      <c r="A24" s="60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43445</v>
      </c>
      <c r="I24" s="9" t="str">
        <f>VLOOKUP(B24&amp;D24,'[1]점검현황(금월)'!$D$7:$AG$265,27,0)</f>
        <v>날짜 확인 불가(클리닝 권고)</v>
      </c>
      <c r="J24" s="10">
        <f>VLOOKUP(B24&amp;D24,'[1]점검현황(금월)'!$D$7:$AG$265,23,0)</f>
        <v>603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1654</v>
      </c>
      <c r="M24" s="13">
        <v>703</v>
      </c>
      <c r="N24" s="14">
        <v>0.3611111111111111</v>
      </c>
      <c r="O24" s="15"/>
    </row>
    <row r="25" spans="1:16" ht="15" customHeight="1" x14ac:dyDescent="0.3">
      <c r="A25" s="60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멀티미디어(ZOOM자동녹화)</v>
      </c>
      <c r="F25" s="7" t="str">
        <f>VLOOKUP(B25&amp;D25,'[1]점검현황(금월)'!$D$7:$AG$265,3,0)</f>
        <v>VMZ60 / VMZ60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2020-08-27/2020-08-27</v>
      </c>
      <c r="I25" s="9">
        <f>VLOOKUP(B25&amp;D25,'[1]점검현황(금월)'!$D$7:$AG$265,27,0)</f>
        <v>44070</v>
      </c>
      <c r="J25" s="10">
        <f>VLOOKUP(B25&amp;D25,'[1]점검현황(금월)'!$D$7:$AG$265,23,0)</f>
        <v>603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259/256</v>
      </c>
      <c r="M25" s="13">
        <v>703</v>
      </c>
      <c r="N25" s="14">
        <v>0.36805555555555558</v>
      </c>
      <c r="O25" s="15"/>
    </row>
    <row r="26" spans="1:16" ht="15" customHeight="1" x14ac:dyDescent="0.3">
      <c r="A26" s="60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VX410 / VX400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19-03-20 / 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603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494/494</v>
      </c>
      <c r="M26" s="13">
        <v>703</v>
      </c>
      <c r="N26" s="14">
        <v>0.79166666666666663</v>
      </c>
      <c r="O26" s="15"/>
      <c r="P26" s="16"/>
    </row>
    <row r="27" spans="1:16" ht="15" customHeight="1" x14ac:dyDescent="0.3">
      <c r="A27" s="60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XU106K</v>
      </c>
      <c r="G27" s="8" t="str">
        <f>VLOOKUP(B27&amp;D27,'[1]점검현황(금월)'!$D$2:$AG$265,19,0)</f>
        <v>e-ST</v>
      </c>
      <c r="H27" s="9">
        <f>VLOOKUP(B27&amp;D27,'[1]점검현황(금월)'!$D$2:$AG$265,25,0)</f>
        <v>43355</v>
      </c>
      <c r="I27" s="9" t="str">
        <f>VLOOKUP(B27&amp;D27,'[1]점검현황(금월)'!$D$7:$AG$265,27,0)</f>
        <v>날짜 확인 불가(클리닝 권고)</v>
      </c>
      <c r="J27" s="10">
        <f>VLOOKUP(B27&amp;D27,'[1]점검현황(금월)'!$D$7:$AG$265,23,0)</f>
        <v>603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791</v>
      </c>
      <c r="M27" s="13">
        <v>703</v>
      </c>
      <c r="N27" s="14">
        <v>0.79861111111111116</v>
      </c>
      <c r="O27" s="15"/>
    </row>
    <row r="28" spans="1:16" ht="15" customHeight="1" x14ac:dyDescent="0.3">
      <c r="A28" s="60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 t="str">
        <f>VLOOKUP(B28&amp;D28,'[1]점검현황(금월)'!$D$7:$AG$265,27,0)</f>
        <v>2015-09-01(클리닝 권고)</v>
      </c>
      <c r="J28" s="10">
        <f>VLOOKUP(B28&amp;D28,'[1]점검현황(금월)'!$D$7:$AG$265,23,0)</f>
        <v>603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2390</v>
      </c>
      <c r="M28" s="13">
        <v>703</v>
      </c>
      <c r="N28" s="14">
        <v>0.80208333333333337</v>
      </c>
      <c r="O28" s="15"/>
    </row>
    <row r="29" spans="1:16" ht="15" customHeight="1" x14ac:dyDescent="0.3">
      <c r="A29" s="60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XU301K</v>
      </c>
      <c r="G29" s="8" t="str">
        <f>VLOOKUP(B29&amp;D29,'[1]점검현황(금월)'!$D$2:$AG$265,19,0)</f>
        <v>e-ST</v>
      </c>
      <c r="H29" s="9">
        <f>VLOOKUP(B29&amp;D29,'[1]점검현황(금월)'!$D$2:$AG$265,25,0)</f>
        <v>42913</v>
      </c>
      <c r="I29" s="9">
        <f>VLOOKUP(B29&amp;D29,'[1]점검현황(금월)'!$D$7:$AG$265,27,0)</f>
        <v>42977</v>
      </c>
      <c r="J29" s="10">
        <f>VLOOKUP(B29&amp;D29,'[1]점검현황(금월)'!$D$7:$AG$265,23,0)</f>
        <v>603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1722</v>
      </c>
      <c r="M29" s="13">
        <v>703</v>
      </c>
      <c r="N29" s="14">
        <v>0.80555555555555602</v>
      </c>
      <c r="O29" s="15"/>
    </row>
    <row r="30" spans="1:16" ht="15" customHeight="1" x14ac:dyDescent="0.3">
      <c r="A30" s="60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</v>
      </c>
      <c r="F30" s="7" t="str">
        <f>VLOOKUP(B30&amp;D30,'[1]점검현황(금월)'!$D$7:$AG$265,3,0)</f>
        <v>XU106K</v>
      </c>
      <c r="G30" s="8" t="str">
        <f>VLOOKUP(B30&amp;D30,'[1]점검현황(금월)'!$D$2:$AG$265,19,0)</f>
        <v>구</v>
      </c>
      <c r="H30" s="9">
        <f>VLOOKUP(B30&amp;D30,'[1]점검현황(금월)'!$D$2:$AG$265,25,0)</f>
        <v>43910</v>
      </c>
      <c r="I30" s="9">
        <f>VLOOKUP(B30&amp;D30,'[1]점검현황(금월)'!$D$7:$AG$265,27,0)</f>
        <v>44368</v>
      </c>
      <c r="J30" s="10">
        <f>VLOOKUP(B30&amp;D30,'[1]점검현황(금월)'!$D$7:$AG$265,23,0)</f>
        <v>621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290</v>
      </c>
      <c r="M30" s="13">
        <v>703</v>
      </c>
      <c r="N30" s="14">
        <v>0.375</v>
      </c>
      <c r="O30" s="15" t="s">
        <v>30</v>
      </c>
    </row>
    <row r="31" spans="1:16" ht="15" customHeight="1" x14ac:dyDescent="0.3">
      <c r="A31" s="60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43649</v>
      </c>
      <c r="I31" s="9">
        <f>VLOOKUP(B31&amp;D31,'[1]점검현황(금월)'!$D$7:$AG$265,27,0)</f>
        <v>44245</v>
      </c>
      <c r="J31" s="10">
        <f>VLOOKUP(B31&amp;D31,'[1]점검현황(금월)'!$D$7:$AG$265,23,0)</f>
        <v>614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1015</v>
      </c>
      <c r="M31" s="13">
        <v>703</v>
      </c>
      <c r="N31" s="14">
        <v>0.38194444444444442</v>
      </c>
      <c r="O31" s="15" t="s">
        <v>31</v>
      </c>
    </row>
    <row r="32" spans="1:16" ht="15" customHeight="1" x14ac:dyDescent="0.3">
      <c r="A32" s="54" t="s">
        <v>32</v>
      </c>
      <c r="B32" s="17" t="s">
        <v>32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XF47</v>
      </c>
      <c r="G32" s="8" t="str">
        <f>VLOOKUP(B32&amp;D32,'[1]점검현황(금월)'!$D$2:$AG$265,19,0)</f>
        <v>e-ST</v>
      </c>
      <c r="H32" s="9">
        <f>VLOOKUP(B32&amp;D32,'[1]점검현황(금월)'!$D$2:$AG$265,25,0)</f>
        <v>43909</v>
      </c>
      <c r="I32" s="9">
        <f>VLOOKUP(B32&amp;D32,'[1]점검현황(금월)'!$D$7:$AG$265,27,0)</f>
        <v>42881</v>
      </c>
      <c r="J32" s="10">
        <f>VLOOKUP(B32&amp;D32,'[1]점검현황(금월)'!$D$7:$AG$265,23,0)</f>
        <v>603</v>
      </c>
      <c r="K32" s="11">
        <f>VLOOKUP(B32&amp;D32,'[1]점검현황(금월)'!$D$7:$AK$265,24,0)</f>
        <v>0.5625</v>
      </c>
      <c r="L32" s="12" t="str">
        <f>VLOOKUP(B32&amp;D32,'[1]점검현황(금월)'!$D$7:$AK$265,34,0)</f>
        <v>0/0/0/145</v>
      </c>
      <c r="M32" s="13">
        <v>703</v>
      </c>
      <c r="N32" s="14">
        <v>0.38888888888888901</v>
      </c>
      <c r="O32" s="15"/>
    </row>
    <row r="33" spans="1:15" ht="15" customHeight="1" x14ac:dyDescent="0.3">
      <c r="A33" s="59"/>
      <c r="B33" s="17" t="s">
        <v>32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44065</v>
      </c>
      <c r="J33" s="10">
        <f>VLOOKUP(B33&amp;D33,'[1]점검현황(금월)'!$D$7:$AG$265,23,0)</f>
        <v>628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123</v>
      </c>
      <c r="M33" s="13">
        <v>703</v>
      </c>
      <c r="N33" s="14">
        <v>0.39583333333333298</v>
      </c>
      <c r="O33" s="15" t="s">
        <v>33</v>
      </c>
    </row>
    <row r="34" spans="1:15" ht="15" customHeight="1" x14ac:dyDescent="0.3">
      <c r="A34" s="59"/>
      <c r="B34" s="17" t="s">
        <v>32</v>
      </c>
      <c r="C34" s="17">
        <v>3</v>
      </c>
      <c r="D34" s="5">
        <v>153</v>
      </c>
      <c r="E34" s="6" t="str">
        <f>VLOOKUP(B34&amp;D34,'[1]점검현황(금월)'!$D$7:$AG$263,2,0)</f>
        <v>멀티미디어 글로벌라운지</v>
      </c>
      <c r="F34" s="7" t="str">
        <f>VLOOKUP(B34&amp;D34,'[1]점검현황(금월)'!$D$7:$AG$265,3,0)</f>
        <v>XU105K</v>
      </c>
      <c r="G34" s="8" t="str">
        <f>VLOOKUP(B34&amp;D34,'[1]점검현황(금월)'!$D$2:$AG$265,19,0)</f>
        <v>e-ST</v>
      </c>
      <c r="H34" s="9">
        <f>VLOOKUP(B34&amp;D34,'[1]점검현황(금월)'!$D$2:$AG$265,25,0)</f>
        <v>43041</v>
      </c>
      <c r="I34" s="9">
        <f>VLOOKUP(B34&amp;D34,'[1]점검현황(금월)'!$D$7:$AG$265,27,0)</f>
        <v>44333</v>
      </c>
      <c r="J34" s="10">
        <f>VLOOKUP(B34&amp;D34,'[1]점검현황(금월)'!$D$7:$AG$265,23,0)</f>
        <v>604</v>
      </c>
      <c r="K34" s="11">
        <f>VLOOKUP(B34&amp;D34,'[1]점검현황(금월)'!$D$7:$AK$265,24,0)</f>
        <v>0.59027777777777779</v>
      </c>
      <c r="L34" s="12">
        <f>VLOOKUP(B34&amp;D34,'[1]점검현황(금월)'!$D$7:$AK$265,34,0)</f>
        <v>583</v>
      </c>
      <c r="M34" s="13">
        <v>703</v>
      </c>
      <c r="N34" s="14">
        <v>0.40277777777777801</v>
      </c>
      <c r="O34" s="15"/>
    </row>
    <row r="35" spans="1:15" ht="15" customHeight="1" x14ac:dyDescent="0.3">
      <c r="A35" s="59"/>
      <c r="B35" s="17" t="s">
        <v>34</v>
      </c>
      <c r="C35" s="17">
        <v>4</v>
      </c>
      <c r="D35" s="5">
        <v>154</v>
      </c>
      <c r="E35" s="6" t="str">
        <f>VLOOKUP(B35&amp;D35,'[1]점검현황(금월)'!$D$7:$AG$263,2,0)</f>
        <v>국제대학원</v>
      </c>
      <c r="F35" s="7" t="str">
        <f>VLOOKUP(B35&amp;D35,'[1]점검현황(금월)'!$D$7:$AG$265,3,0)</f>
        <v>VX421</v>
      </c>
      <c r="G35" s="8" t="str">
        <f>VLOOKUP(B35&amp;D35,'[1]점검현황(금월)'!$D$2:$AG$265,19,0)</f>
        <v>e-ST</v>
      </c>
      <c r="H35" s="9">
        <f>VLOOKUP(B35&amp;D35,'[1]점검현황(금월)'!$D$2:$AG$265,25,0)</f>
        <v>44295</v>
      </c>
      <c r="I35" s="9">
        <f>VLOOKUP(B35&amp;D35,'[1]점검현황(금월)'!$D$7:$AG$265,27,0)</f>
        <v>42983</v>
      </c>
      <c r="J35" s="10">
        <f>VLOOKUP(B35&amp;D35,'[1]점검현황(금월)'!$D$7:$AG$265,23,0)</f>
        <v>604</v>
      </c>
      <c r="K35" s="11">
        <f>VLOOKUP(B35&amp;D35,'[1]점검현황(금월)'!$D$7:$AK$265,24,0)</f>
        <v>0.60416666666666663</v>
      </c>
      <c r="L35" s="12">
        <f>VLOOKUP(B35&amp;D35,'[1]점검현황(금월)'!$D$7:$AK$265,34,0)</f>
        <v>8</v>
      </c>
      <c r="M35" s="13">
        <v>703</v>
      </c>
      <c r="N35" s="14">
        <v>0.40972222222222199</v>
      </c>
      <c r="O35" s="15" t="s">
        <v>35</v>
      </c>
    </row>
    <row r="36" spans="1:15" ht="15" customHeight="1" x14ac:dyDescent="0.3">
      <c r="A36" s="59"/>
      <c r="B36" s="17" t="s">
        <v>32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XU106K</v>
      </c>
      <c r="G36" s="8" t="str">
        <f>VLOOKUP(B36&amp;D36,'[1]점검현황(금월)'!$D$2:$AG$265,19,0)</f>
        <v>e-ST</v>
      </c>
      <c r="H36" s="9">
        <f>VLOOKUP(B36&amp;D36,'[1]점검현황(금월)'!$D$2:$AG$265,25,0)</f>
        <v>43305</v>
      </c>
      <c r="I36" s="9">
        <f>VLOOKUP(B36&amp;D36,'[1]점검현황(금월)'!$D$7:$AG$265,27,0)</f>
        <v>43483</v>
      </c>
      <c r="J36" s="10">
        <f>VLOOKUP(B36&amp;D36,'[1]점검현황(금월)'!$D$7:$AG$265,23,0)</f>
        <v>604</v>
      </c>
      <c r="K36" s="11">
        <f>VLOOKUP(B36&amp;D36,'[1]점검현황(금월)'!$D$7:$AK$265,24,0)</f>
        <v>0.375</v>
      </c>
      <c r="L36" s="12">
        <f>VLOOKUP(B36&amp;D36,'[1]점검현황(금월)'!$D$7:$AK$265,34,0)</f>
        <v>1685</v>
      </c>
      <c r="M36" s="13">
        <v>703</v>
      </c>
      <c r="N36" s="14">
        <v>0.41666666666666702</v>
      </c>
      <c r="O36" s="15"/>
    </row>
    <row r="37" spans="1:15" ht="15" customHeight="1" x14ac:dyDescent="0.3">
      <c r="A37" s="59"/>
      <c r="B37" s="17" t="s">
        <v>32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44067</v>
      </c>
      <c r="J37" s="10">
        <f>VLOOKUP(B37&amp;D37,'[1]점검현황(금월)'!$D$7:$AG$265,23,0)</f>
        <v>604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199</v>
      </c>
      <c r="M37" s="13">
        <v>703</v>
      </c>
      <c r="N37" s="14">
        <v>0.42361111111111099</v>
      </c>
      <c r="O37" s="15"/>
    </row>
    <row r="38" spans="1:15" ht="15" customHeight="1" x14ac:dyDescent="0.3">
      <c r="A38" s="59"/>
      <c r="B38" s="17" t="s">
        <v>32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 t="str">
        <f>VLOOKUP(B38&amp;D38,'[1]점검현황(금월)'!$D$2:$AG$265,25,0)</f>
        <v>2019-08-00</v>
      </c>
      <c r="I38" s="9" t="str">
        <f>VLOOKUP(B38&amp;D38,'[1]점검현황(금월)'!$D$7:$AG$265,27,0)</f>
        <v>날짜 확인 불가(클리닝 권고)</v>
      </c>
      <c r="J38" s="10">
        <f>VLOOKUP(B38&amp;D38,'[1]점검현황(금월)'!$D$7:$AG$265,23,0)</f>
        <v>604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517</v>
      </c>
      <c r="M38" s="13">
        <v>703</v>
      </c>
      <c r="N38" s="14">
        <v>0.43055555555555503</v>
      </c>
      <c r="O38" s="15"/>
    </row>
    <row r="39" spans="1:15" ht="15" customHeight="1" x14ac:dyDescent="0.3">
      <c r="A39" s="59"/>
      <c r="B39" s="17" t="s">
        <v>32</v>
      </c>
      <c r="C39" s="17">
        <v>8</v>
      </c>
      <c r="D39" s="5">
        <v>253</v>
      </c>
      <c r="E39" s="6" t="str">
        <f>VLOOKUP(B39&amp;D39,'[1]점검현황(금월)'!$D$7:$AG$263,2,0)</f>
        <v>멀티미디어</v>
      </c>
      <c r="F39" s="7" t="str">
        <f>VLOOKUP(B39&amp;D39,'[1]점검현황(금월)'!$D$7:$AG$265,3,0)</f>
        <v>XU106K</v>
      </c>
      <c r="G39" s="8" t="str">
        <f>VLOOKUP(B39&amp;D39,'[1]점검현황(금월)'!$D$2:$AG$265,19,0)</f>
        <v>구</v>
      </c>
      <c r="H39" s="9">
        <f>VLOOKUP(B39&amp;D39,'[1]점검현황(금월)'!$D$2:$AG$265,25,0)</f>
        <v>43332</v>
      </c>
      <c r="I39" s="9">
        <f>VLOOKUP(B39&amp;D39,'[1]점검현황(금월)'!$D$7:$AG$265,27,0)</f>
        <v>44270</v>
      </c>
      <c r="J39" s="10">
        <f>VLOOKUP(B39&amp;D39,'[1]점검현황(금월)'!$D$7:$AG$265,23,0)</f>
        <v>604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1176</v>
      </c>
      <c r="M39" s="13">
        <v>703</v>
      </c>
      <c r="N39" s="14">
        <v>0.4375</v>
      </c>
      <c r="O39" s="15"/>
    </row>
    <row r="40" spans="1:15" ht="15" customHeight="1" x14ac:dyDescent="0.3">
      <c r="A40" s="59"/>
      <c r="B40" s="17" t="s">
        <v>32</v>
      </c>
      <c r="C40" s="17">
        <v>9</v>
      </c>
      <c r="D40" s="5">
        <v>254</v>
      </c>
      <c r="E40" s="6" t="str">
        <f>VLOOKUP(B40&amp;D40,'[1]점검현황(금월)'!$D$7:$AG$263,2,0)</f>
        <v>멀티미디어 (자동녹화)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43410</v>
      </c>
      <c r="I40" s="9">
        <f>VLOOKUP(B40&amp;D40,'[1]점검현황(금월)'!$D$7:$AG$265,27,0)</f>
        <v>44186</v>
      </c>
      <c r="J40" s="10">
        <f>VLOOKUP(B40&amp;D40,'[1]점검현황(금월)'!$D$7:$AG$265,23,0)</f>
        <v>609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1216</v>
      </c>
      <c r="M40" s="13">
        <v>703</v>
      </c>
      <c r="N40" s="14">
        <v>0.44444444444444398</v>
      </c>
      <c r="O40" s="15" t="s">
        <v>36</v>
      </c>
    </row>
    <row r="41" spans="1:15" ht="15" customHeight="1" x14ac:dyDescent="0.3">
      <c r="A41" s="59"/>
      <c r="B41" s="17" t="s">
        <v>32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604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1120</v>
      </c>
      <c r="M41" s="13">
        <v>703</v>
      </c>
      <c r="N41" s="14">
        <v>0.45138888888888901</v>
      </c>
      <c r="O41" s="15"/>
    </row>
    <row r="42" spans="1:15" ht="15" customHeight="1" x14ac:dyDescent="0.3">
      <c r="A42" s="59"/>
      <c r="B42" s="17" t="s">
        <v>32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 t="str">
        <f>VLOOKUP(B42&amp;D42,'[1]점검현황(금월)'!$D$2:$AG$265,25,0)</f>
        <v>2019-08-00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604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1260</v>
      </c>
      <c r="M42" s="13">
        <v>703</v>
      </c>
      <c r="N42" s="14">
        <v>0.45833333333333298</v>
      </c>
      <c r="O42" s="15"/>
    </row>
    <row r="43" spans="1:15" ht="15" customHeight="1" x14ac:dyDescent="0.3">
      <c r="A43" s="59"/>
      <c r="B43" s="17" t="s">
        <v>32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604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1126</v>
      </c>
      <c r="M43" s="13">
        <v>705</v>
      </c>
      <c r="N43" s="14">
        <v>0.46527777777777801</v>
      </c>
      <c r="O43" s="15"/>
    </row>
    <row r="44" spans="1:15" ht="15" customHeight="1" x14ac:dyDescent="0.3">
      <c r="A44" s="59"/>
      <c r="B44" s="17" t="s">
        <v>32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44363</v>
      </c>
      <c r="J44" s="10">
        <f>VLOOKUP(B44&amp;D44,'[1]점검현황(금월)'!$D$7:$AG$265,23,0)</f>
        <v>616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29</v>
      </c>
      <c r="M44" s="13">
        <v>705</v>
      </c>
      <c r="N44" s="14">
        <v>0.47222222222222199</v>
      </c>
      <c r="O44" s="15" t="s">
        <v>37</v>
      </c>
    </row>
    <row r="45" spans="1:15" ht="15" customHeight="1" x14ac:dyDescent="0.3">
      <c r="A45" s="59"/>
      <c r="B45" s="17" t="s">
        <v>32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605</v>
      </c>
      <c r="K45" s="11">
        <f>VLOOKUP(B45&amp;D45,'[1]점검현황(금월)'!$D$7:$AK$265,24,0)</f>
        <v>0.4375</v>
      </c>
      <c r="L45" s="12">
        <f>VLOOKUP(B45&amp;D45,'[1]점검현황(금월)'!$D$7:$AK$265,34,0)</f>
        <v>78</v>
      </c>
      <c r="M45" s="13">
        <v>705</v>
      </c>
      <c r="N45" s="14">
        <v>0.47916666666666602</v>
      </c>
      <c r="O45" s="15"/>
    </row>
    <row r="46" spans="1:15" ht="15" customHeight="1" x14ac:dyDescent="0.3">
      <c r="A46" s="59"/>
      <c r="B46" s="17" t="s">
        <v>32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구e-ST</v>
      </c>
      <c r="H46" s="9">
        <f>VLOOKUP(B46&amp;D46,'[1]점검현황(금월)'!$D$2:$AG$265,25,0)</f>
        <v>43285</v>
      </c>
      <c r="I46" s="9">
        <f>VLOOKUP(B46&amp;D46,'[1]점검현황(금월)'!$D$7:$AG$265,27,0)</f>
        <v>44205</v>
      </c>
      <c r="J46" s="10">
        <f>VLOOKUP(B46&amp;D46,'[1]점검현황(금월)'!$D$7:$AG$265,23,0)</f>
        <v>605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1266</v>
      </c>
      <c r="M46" s="13">
        <v>705</v>
      </c>
      <c r="N46" s="14">
        <v>0.48611111111111099</v>
      </c>
      <c r="O46" s="15"/>
    </row>
    <row r="47" spans="1:15" ht="15" customHeight="1" x14ac:dyDescent="0.3">
      <c r="A47" s="59"/>
      <c r="B47" s="17" t="s">
        <v>32</v>
      </c>
      <c r="C47" s="17">
        <v>16</v>
      </c>
      <c r="D47" s="5">
        <v>261</v>
      </c>
      <c r="E47" s="6" t="str">
        <f>VLOOKUP(B47&amp;D47,'[1]점검현황(금월)'!$D$7:$AG$263,2,0)</f>
        <v>멀티미디어 (자동녹화)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구e-ST</v>
      </c>
      <c r="H47" s="9">
        <f>VLOOKUP(B47&amp;D47,'[1]점검현황(금월)'!$D$2:$AG$265,25,0)</f>
        <v>43910</v>
      </c>
      <c r="I47" s="9">
        <f>VLOOKUP(B47&amp;D47,'[1]점검현황(금월)'!$D$7:$AG$265,27,0)</f>
        <v>44365</v>
      </c>
      <c r="J47" s="10">
        <f>VLOOKUP(B47&amp;D47,'[1]점검현황(금월)'!$D$7:$AG$265,23,0)</f>
        <v>618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64</v>
      </c>
      <c r="M47" s="13">
        <v>705</v>
      </c>
      <c r="N47" s="14">
        <v>0.49305555555555503</v>
      </c>
      <c r="O47" s="15" t="s">
        <v>38</v>
      </c>
    </row>
    <row r="48" spans="1:15" ht="15" customHeight="1" x14ac:dyDescent="0.3">
      <c r="A48" s="59"/>
      <c r="B48" s="17" t="s">
        <v>32</v>
      </c>
      <c r="C48" s="17">
        <v>17</v>
      </c>
      <c r="D48" s="5">
        <v>262</v>
      </c>
      <c r="E48" s="6" t="str">
        <f>VLOOKUP(B48&amp;D48,'[1]점검현황(금월)'!$D$7:$AG$263,2,0)</f>
        <v>멀티미디어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구</v>
      </c>
      <c r="H48" s="9">
        <f>VLOOKUP(B48&amp;D48,'[1]점검현황(금월)'!$D$2:$AG$265,25,0)</f>
        <v>43685</v>
      </c>
      <c r="I48" s="9">
        <f>VLOOKUP(B48&amp;D48,'[1]점검현황(금월)'!$D$7:$AG$265,27,0)</f>
        <v>44212</v>
      </c>
      <c r="J48" s="10">
        <f>VLOOKUP(B48&amp;D48,'[1]점검현황(금월)'!$D$7:$AG$265,23,0)</f>
        <v>614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468</v>
      </c>
      <c r="M48" s="13">
        <v>705</v>
      </c>
      <c r="N48" s="14">
        <v>0.5</v>
      </c>
      <c r="O48" s="15" t="s">
        <v>39</v>
      </c>
    </row>
    <row r="49" spans="1:15" ht="15" customHeight="1" x14ac:dyDescent="0.3">
      <c r="A49" s="59"/>
      <c r="B49" s="17" t="s">
        <v>32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LB280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 t="str">
        <f>VLOOKUP(B49&amp;D49,'[1]점검현황(금월)'!$D$7:$AG$265,27,0)</f>
        <v>2015-07-15(클리닝 권고)</v>
      </c>
      <c r="J49" s="10">
        <f>VLOOKUP(B49&amp;D49,'[1]점검현황(금월)'!$D$7:$AG$265,23,0)</f>
        <v>605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2032</v>
      </c>
      <c r="M49" s="13">
        <v>705</v>
      </c>
      <c r="N49" s="14">
        <v>0.54166666666666663</v>
      </c>
      <c r="O49" s="15"/>
    </row>
    <row r="50" spans="1:15" ht="15" customHeight="1" x14ac:dyDescent="0.3">
      <c r="A50" s="59"/>
      <c r="B50" s="17" t="s">
        <v>32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605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346</v>
      </c>
      <c r="M50" s="13">
        <v>705</v>
      </c>
      <c r="N50" s="14">
        <v>0.54861111111111105</v>
      </c>
      <c r="O50" s="15"/>
    </row>
    <row r="51" spans="1:15" ht="15" customHeight="1" x14ac:dyDescent="0.3">
      <c r="A51" s="59"/>
      <c r="B51" s="18" t="s">
        <v>32</v>
      </c>
      <c r="C51" s="17">
        <v>20</v>
      </c>
      <c r="D51" s="19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VX421</v>
      </c>
      <c r="G51" s="8" t="str">
        <f>VLOOKUP(B51&amp;D51,'[1]점검현황(금월)'!$D$2:$AG$265,19,0)</f>
        <v>e-ST</v>
      </c>
      <c r="H51" s="9">
        <f>VLOOKUP(B51&amp;D51,'[1]점검현황(금월)'!$D$2:$AG$265,25,0)</f>
        <v>44028</v>
      </c>
      <c r="I51" s="9">
        <f>VLOOKUP(B51&amp;D51,'[1]점검현황(금월)'!$D$7:$AG$265,27,0)</f>
        <v>42977</v>
      </c>
      <c r="J51" s="10">
        <f>VLOOKUP(B51&amp;D51,'[1]점검현황(금월)'!$D$7:$AG$265,23,0)</f>
        <v>605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91</v>
      </c>
      <c r="M51" s="13">
        <v>705</v>
      </c>
      <c r="N51" s="14">
        <v>0.55555555555555503</v>
      </c>
      <c r="O51" s="15"/>
    </row>
    <row r="52" spans="1:15" ht="15" customHeight="1" x14ac:dyDescent="0.3">
      <c r="A52" s="59"/>
      <c r="B52" s="17" t="s">
        <v>32</v>
      </c>
      <c r="C52" s="17">
        <v>21</v>
      </c>
      <c r="D52" s="5" t="s">
        <v>40</v>
      </c>
      <c r="E52" s="6" t="str">
        <f>VLOOKUP(B52&amp;D52,'[1]점검현황(금월)'!$D$7:$AG$263,2,0)</f>
        <v>멀티미디어 (렉쳐댁자동녹화)</v>
      </c>
      <c r="F52" s="7" t="str">
        <f>VLOOKUP(B52&amp;D52,'[1]점검현황(금월)'!$D$7:$AG$265,3,0)</f>
        <v>XU106K</v>
      </c>
      <c r="G52" s="8" t="str">
        <f>VLOOKUP(B52&amp;D52,'[1]점검현황(금월)'!$D$2:$AG$265,19,0)</f>
        <v>e-ST</v>
      </c>
      <c r="H52" s="9">
        <f>VLOOKUP(B52&amp;D52,'[1]점검현황(금월)'!$D$2:$AG$265,25,0)</f>
        <v>43917</v>
      </c>
      <c r="I52" s="9">
        <f>VLOOKUP(B52&amp;D52,'[1]점검현황(금월)'!$D$7:$AG$265,27,0)</f>
        <v>44338</v>
      </c>
      <c r="J52" s="10">
        <f>VLOOKUP(B52&amp;D52,'[1]점검현황(금월)'!$D$7:$AG$265,23,0)</f>
        <v>605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1195</v>
      </c>
      <c r="M52" s="13">
        <v>705</v>
      </c>
      <c r="N52" s="14">
        <v>0.5625</v>
      </c>
      <c r="O52" s="15"/>
    </row>
    <row r="53" spans="1:15" ht="15" customHeight="1" x14ac:dyDescent="0.3">
      <c r="A53" s="59"/>
      <c r="B53" s="17" t="s">
        <v>32</v>
      </c>
      <c r="C53" s="17">
        <v>22</v>
      </c>
      <c r="D53" s="5">
        <v>359</v>
      </c>
      <c r="E53" s="6" t="str">
        <f>VLOOKUP(B53&amp;D53,'[1]점검현황(금월)'!$D$7:$AG$263,2,0)</f>
        <v>멀티미디어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43472</v>
      </c>
      <c r="I53" s="9">
        <f>VLOOKUP(B53&amp;D53,'[1]점검현황(금월)'!$D$7:$AG$265,27,0)</f>
        <v>44214</v>
      </c>
      <c r="J53" s="10">
        <f>VLOOKUP(B53&amp;D53,'[1]점검현황(금월)'!$D$7:$AG$265,23,0)</f>
        <v>608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977</v>
      </c>
      <c r="M53" s="13">
        <v>706</v>
      </c>
      <c r="N53" s="14">
        <v>0.56944444444444398</v>
      </c>
      <c r="O53" s="15" t="s">
        <v>41</v>
      </c>
    </row>
    <row r="54" spans="1:15" ht="15" customHeight="1" x14ac:dyDescent="0.3">
      <c r="A54" s="59"/>
      <c r="B54" s="17" t="s">
        <v>32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VX421</v>
      </c>
      <c r="G54" s="8" t="str">
        <f>VLOOKUP(B54&amp;D54,'[1]점검현황(금월)'!$D$2:$AG$265,19,0)</f>
        <v>e-ST</v>
      </c>
      <c r="H54" s="9">
        <f>VLOOKUP(B54&amp;D54,'[1]점검현황(금월)'!$D$2:$AG$265,25,0)</f>
        <v>42788</v>
      </c>
      <c r="I54" s="9">
        <f>VLOOKUP(B54&amp;D54,'[1]점검현황(금월)'!$D$7:$AG$265,27,0)</f>
        <v>42788</v>
      </c>
      <c r="J54" s="10">
        <f>VLOOKUP(B54&amp;D54,'[1]점검현황(금월)'!$D$7:$AG$265,23,0)</f>
        <v>605</v>
      </c>
      <c r="K54" s="11">
        <f>VLOOKUP(B54&amp;D54,'[1]점검현황(금월)'!$D$7:$AK$265,24,0)</f>
        <v>0.5</v>
      </c>
      <c r="L54" s="12">
        <f>VLOOKUP(B54&amp;D54,'[1]점검현황(금월)'!$D$7:$AK$265,34,0)</f>
        <v>1805</v>
      </c>
      <c r="M54" s="13">
        <v>706</v>
      </c>
      <c r="N54" s="14">
        <v>0.35416666666666669</v>
      </c>
      <c r="O54" s="15"/>
    </row>
    <row r="55" spans="1:15" ht="15" customHeight="1" x14ac:dyDescent="0.3">
      <c r="A55" s="55"/>
      <c r="B55" s="17" t="s">
        <v>42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605</v>
      </c>
      <c r="K55" s="11">
        <f>VLOOKUP(B55&amp;D55,'[1]점검현황(금월)'!$D$7:$AK$265,24,0)</f>
        <v>0.5</v>
      </c>
      <c r="L55" s="12">
        <f>VLOOKUP(B55&amp;D55,'[1]점검현황(금월)'!$D$7:$AK$265,34,0)</f>
        <v>1479</v>
      </c>
      <c r="M55" s="13">
        <v>706</v>
      </c>
      <c r="N55" s="14">
        <v>0.35416666666666669</v>
      </c>
      <c r="O55" s="15"/>
    </row>
    <row r="56" spans="1:15" ht="15" customHeight="1" x14ac:dyDescent="0.3">
      <c r="A56" s="58" t="s">
        <v>43</v>
      </c>
      <c r="B56" s="17" t="s">
        <v>43</v>
      </c>
      <c r="C56" s="17">
        <v>1</v>
      </c>
      <c r="D56" s="5" t="s">
        <v>44</v>
      </c>
      <c r="E56" s="6" t="str">
        <f>VLOOKUP(B56&amp;D56,'[1]점검현황(금월)'!$D$7:$AG$263,2,0)</f>
        <v>소극장 135호</v>
      </c>
      <c r="F56" s="7" t="str">
        <f>VLOOKUP(B56&amp;D56,'[1]점검현황(금월)'!$D$7:$AG$265,3,0)</f>
        <v>EX16KE</v>
      </c>
      <c r="G56" s="8" t="str">
        <f>VLOOKUP(B56&amp;D56,'[1]점검현황(금월)'!$D$2:$AG$265,19,0)</f>
        <v>e-ST</v>
      </c>
      <c r="H56" s="9">
        <f>VLOOKUP(B56&amp;D56,'[1]점검현황(금월)'!$D$2:$AG$265,25,0)</f>
        <v>43909</v>
      </c>
      <c r="I56" s="9" t="str">
        <f>VLOOKUP(B56&amp;D56,'[1]점검현황(금월)'!$D$7:$AG$265,27,0)</f>
        <v>날짜 확인 불가(클리닝 권고)</v>
      </c>
      <c r="J56" s="10">
        <f>VLOOKUP(B56&amp;D56,'[1]점검현황(금월)'!$D$7:$AG$265,23,0)</f>
        <v>621</v>
      </c>
      <c r="K56" s="11">
        <f>VLOOKUP(B56&amp;D56,'[1]점검현황(금월)'!$D$7:$AK$265,24,0)</f>
        <v>0.41666666666666669</v>
      </c>
      <c r="L56" s="12" t="str">
        <f>VLOOKUP(B56&amp;D56,'[1]점검현황(금월)'!$D$7:$AK$265,34,0)</f>
        <v>99/88/88/99</v>
      </c>
      <c r="M56" s="13">
        <v>706</v>
      </c>
      <c r="N56" s="14">
        <v>0.36805555555555558</v>
      </c>
      <c r="O56" s="15" t="s">
        <v>45</v>
      </c>
    </row>
    <row r="57" spans="1:15" ht="15" customHeight="1" x14ac:dyDescent="0.3">
      <c r="A57" s="58"/>
      <c r="B57" s="17" t="s">
        <v>43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 t="str">
        <f>VLOOKUP(B57&amp;D57,'[1]점검현황(금월)'!$D$7:$AG$265,27,0)</f>
        <v>2016-12-23(클리닝 권고)</v>
      </c>
      <c r="J57" s="10">
        <f>VLOOKUP(B57&amp;D57,'[1]점검현황(금월)'!$D$7:$AG$265,23,0)</f>
        <v>605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466</v>
      </c>
      <c r="M57" s="13">
        <v>706</v>
      </c>
      <c r="N57" s="14">
        <v>0.79166666666666663</v>
      </c>
      <c r="O57" s="15"/>
    </row>
    <row r="58" spans="1:15" ht="15" customHeight="1" x14ac:dyDescent="0.3">
      <c r="A58" s="58"/>
      <c r="B58" s="17" t="s">
        <v>43</v>
      </c>
      <c r="C58" s="17">
        <v>3</v>
      </c>
      <c r="D58" s="5">
        <v>104</v>
      </c>
      <c r="E58" s="6" t="str">
        <f>VLOOKUP(B58&amp;D58,'[1]점검현황(금월)'!$D$7:$AG$263,2,0)</f>
        <v>멀티미디어</v>
      </c>
      <c r="F58" s="7" t="str">
        <f>VLOOKUP(B58&amp;D58,'[1]점검현황(금월)'!$D$7:$AG$265,3,0)</f>
        <v>XU106K</v>
      </c>
      <c r="G58" s="8" t="str">
        <f>VLOOKUP(B58&amp;D58,'[1]점검현황(금월)'!$D$2:$AG$265,19,0)</f>
        <v>e-ST</v>
      </c>
      <c r="H58" s="9">
        <f>VLOOKUP(B58&amp;D58,'[1]점검현황(금월)'!$D$2:$AG$265,25,0)</f>
        <v>43752</v>
      </c>
      <c r="I58" s="9">
        <f>VLOOKUP(B58&amp;D58,'[1]점검현황(금월)'!$D$7:$AG$265,27,0)</f>
        <v>44273</v>
      </c>
      <c r="J58" s="10">
        <f>VLOOKUP(B58&amp;D58,'[1]점검현황(금월)'!$D$7:$AG$265,23,0)</f>
        <v>630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564</v>
      </c>
      <c r="M58" s="13">
        <v>706</v>
      </c>
      <c r="N58" s="14">
        <v>0.79861111111111116</v>
      </c>
      <c r="O58" s="15" t="s">
        <v>46</v>
      </c>
    </row>
    <row r="59" spans="1:15" ht="15" customHeight="1" x14ac:dyDescent="0.3">
      <c r="A59" s="58"/>
      <c r="B59" s="17" t="s">
        <v>43</v>
      </c>
      <c r="C59" s="17">
        <v>4</v>
      </c>
      <c r="D59" s="5">
        <v>105</v>
      </c>
      <c r="E59" s="6" t="str">
        <f>VLOOKUP(B59&amp;D59,'[1]점검현황(금월)'!$D$7:$AG$263,2,0)</f>
        <v>멀티미디어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44274</v>
      </c>
      <c r="J59" s="10">
        <f>VLOOKUP(B59&amp;D59,'[1]점검현황(금월)'!$D$7:$AG$265,23,0)</f>
        <v>605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220</v>
      </c>
      <c r="M59" s="13">
        <v>706</v>
      </c>
      <c r="N59" s="14">
        <v>0.80555555555555602</v>
      </c>
      <c r="O59" s="15"/>
    </row>
    <row r="60" spans="1:15" ht="15" customHeight="1" x14ac:dyDescent="0.3">
      <c r="A60" s="58"/>
      <c r="B60" s="17" t="s">
        <v>43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44272</v>
      </c>
      <c r="J60" s="10">
        <f>VLOOKUP(B60&amp;D60,'[1]점검현황(금월)'!$D$7:$AG$265,23,0)</f>
        <v>605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250</v>
      </c>
      <c r="M60" s="13">
        <v>706</v>
      </c>
      <c r="N60" s="14">
        <v>0.35416666666666669</v>
      </c>
      <c r="O60" s="15"/>
    </row>
    <row r="61" spans="1:15" ht="15" customHeight="1" x14ac:dyDescent="0.3">
      <c r="A61" s="58"/>
      <c r="B61" s="17" t="s">
        <v>43</v>
      </c>
      <c r="C61" s="17">
        <v>6</v>
      </c>
      <c r="D61" s="5">
        <v>132</v>
      </c>
      <c r="E61" s="6" t="str">
        <f>VLOOKUP(B61&amp;D61,'[1]점검현황(금월)'!$D$7:$AG$263,2,0)</f>
        <v>다산학부(ZOOM자동녹화)</v>
      </c>
      <c r="F61" s="7" t="str">
        <f>VLOOKUP(B61&amp;D61,'[1]점검현황(금월)'!$D$7:$AG$265,3,0)</f>
        <v>XU106K</v>
      </c>
      <c r="G61" s="8" t="str">
        <f>VLOOKUP(B61&amp;D61,'[1]점검현황(금월)'!$D$2:$AG$265,19,0)</f>
        <v>e-ST</v>
      </c>
      <c r="H61" s="9">
        <f>VLOOKUP(B61&amp;D61,'[1]점검현황(금월)'!$D$2:$AG$265,25,0)</f>
        <v>43691</v>
      </c>
      <c r="I61" s="9">
        <f>VLOOKUP(B61&amp;D61,'[1]점검현황(금월)'!$D$7:$AG$265,27,0)</f>
        <v>44215</v>
      </c>
      <c r="J61" s="10">
        <f>VLOOKUP(B61&amp;D61,'[1]점검현황(금월)'!$D$7:$AG$265,23,0)</f>
        <v>618</v>
      </c>
      <c r="K61" s="11">
        <f>VLOOKUP(B61&amp;D61,'[1]점검현황(금월)'!$D$7:$AK$265,24,0)</f>
        <v>0.8125</v>
      </c>
      <c r="L61" s="12">
        <f>VLOOKUP(B61&amp;D61,'[1]점검현황(금월)'!$D$7:$AK$265,34,0)</f>
        <v>815</v>
      </c>
      <c r="M61" s="13">
        <v>706</v>
      </c>
      <c r="N61" s="14">
        <v>0.3611111111111111</v>
      </c>
      <c r="O61" s="15" t="s">
        <v>47</v>
      </c>
    </row>
    <row r="62" spans="1:15" ht="15" customHeight="1" x14ac:dyDescent="0.3">
      <c r="A62" s="58"/>
      <c r="B62" s="17" t="s">
        <v>43</v>
      </c>
      <c r="C62" s="17">
        <v>7</v>
      </c>
      <c r="D62" s="5">
        <v>133</v>
      </c>
      <c r="E62" s="6" t="str">
        <f>VLOOKUP(B62&amp;D62,'[1]점검현황(금월)'!$D$7:$AG$263,2,0)</f>
        <v>멀티미디어(ZOOM자동녹화)</v>
      </c>
      <c r="F62" s="7" t="str">
        <f>VLOOKUP(B62&amp;D62,'[1]점검현황(금월)'!$D$7:$AG$265,3,0)</f>
        <v>VX410</v>
      </c>
      <c r="G62" s="8" t="str">
        <f>VLOOKUP(B62&amp;D62,'[1]점검현황(금월)'!$D$2:$AG$265,19,0)</f>
        <v>e-ST</v>
      </c>
      <c r="H62" s="9">
        <f>VLOOKUP(B62&amp;D62,'[1]점검현황(금월)'!$D$2:$AG$265,25,0)</f>
        <v>43691</v>
      </c>
      <c r="I62" s="9">
        <f>VLOOKUP(B62&amp;D62,'[1]점검현황(금월)'!$D$7:$AG$265,27,0)</f>
        <v>44366</v>
      </c>
      <c r="J62" s="10">
        <f>VLOOKUP(B62&amp;D62,'[1]점검현황(금월)'!$D$7:$AG$265,23,0)</f>
        <v>619</v>
      </c>
      <c r="K62" s="11">
        <f>VLOOKUP(B62&amp;D62,'[1]점검현황(금월)'!$D$7:$AK$265,24,0)</f>
        <v>0.35416666666666669</v>
      </c>
      <c r="L62" s="12">
        <f>VLOOKUP(B62&amp;D62,'[1]점검현황(금월)'!$D$7:$AK$265,34,0)</f>
        <v>485</v>
      </c>
      <c r="M62" s="13">
        <v>706</v>
      </c>
      <c r="N62" s="14">
        <v>0.36805555555555558</v>
      </c>
      <c r="O62" s="15" t="s">
        <v>48</v>
      </c>
    </row>
    <row r="63" spans="1:15" ht="15" customHeight="1" x14ac:dyDescent="0.3">
      <c r="A63" s="58"/>
      <c r="B63" s="17" t="s">
        <v>43</v>
      </c>
      <c r="C63" s="17">
        <v>8</v>
      </c>
      <c r="D63" s="5">
        <v>201</v>
      </c>
      <c r="E63" s="6" t="str">
        <f>VLOOKUP(B63&amp;D63,'[1]점검현황(금월)'!$D$7:$AG$263,2,0)</f>
        <v>다산학부</v>
      </c>
      <c r="F63" s="7" t="str">
        <f>VLOOKUP(B63&amp;D63,'[1]점검현황(금월)'!$D$7:$AG$265,3,0)</f>
        <v>VW540</v>
      </c>
      <c r="G63" s="8" t="str">
        <f>VLOOKUP(B63&amp;D63,'[1]점검현황(금월)'!$D$2:$AG$265,19,0)</f>
        <v>e-ST</v>
      </c>
      <c r="H63" s="9">
        <f>VLOOKUP(B63&amp;D63,'[1]점검현황(금월)'!$D$2:$AG$265,25,0)</f>
        <v>43840</v>
      </c>
      <c r="I63" s="9">
        <f>VLOOKUP(B63&amp;D63,'[1]점검현황(금월)'!$D$7:$AG$265,27,0)</f>
        <v>44366</v>
      </c>
      <c r="J63" s="10">
        <f>VLOOKUP(B63&amp;D63,'[1]점검현황(금월)'!$D$7:$AG$265,23,0)</f>
        <v>619</v>
      </c>
      <c r="K63" s="11">
        <f>VLOOKUP(B63&amp;D63,'[1]점검현황(금월)'!$D$7:$AK$265,24,0)</f>
        <v>0.3611111111111111</v>
      </c>
      <c r="L63" s="12">
        <f>VLOOKUP(B63&amp;D63,'[1]점검현황(금월)'!$D$7:$AK$265,34,0)</f>
        <v>190</v>
      </c>
      <c r="M63" s="13">
        <v>707</v>
      </c>
      <c r="N63" s="14">
        <v>0.79166666666666663</v>
      </c>
      <c r="O63" s="15" t="s">
        <v>49</v>
      </c>
    </row>
    <row r="64" spans="1:15" ht="15" customHeight="1" x14ac:dyDescent="0.3">
      <c r="A64" s="58"/>
      <c r="B64" s="17" t="s">
        <v>43</v>
      </c>
      <c r="C64" s="17">
        <v>9</v>
      </c>
      <c r="D64" s="5" t="s">
        <v>50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VX421</v>
      </c>
      <c r="G64" s="8" t="str">
        <f>VLOOKUP(B64&amp;D64,'[1]점검현황(금월)'!$D$2:$AG$265,19,0)</f>
        <v>e-ST</v>
      </c>
      <c r="H64" s="9">
        <f>VLOOKUP(B64&amp;D64,'[1]점검현황(금월)'!$D$2:$AG$265,25,0)</f>
        <v>43837</v>
      </c>
      <c r="I64" s="9">
        <f>VLOOKUP(B64&amp;D64,'[1]점검현황(금월)'!$D$7:$AG$265,27,0)</f>
        <v>43874</v>
      </c>
      <c r="J64" s="10">
        <f>VLOOKUP(B64&amp;D64,'[1]점검현황(금월)'!$D$7:$AG$265,23,0)</f>
        <v>623</v>
      </c>
      <c r="K64" s="11">
        <f>VLOOKUP(B64&amp;D64,'[1]점검현황(금월)'!$D$7:$AK$265,24,0)</f>
        <v>0.78472222222222221</v>
      </c>
      <c r="L64" s="12">
        <f>VLOOKUP(B64&amp;D64,'[1]점검현황(금월)'!$D$7:$AK$265,34,0)</f>
        <v>155</v>
      </c>
      <c r="M64" s="13">
        <v>707</v>
      </c>
      <c r="N64" s="14">
        <v>0.79861111111111116</v>
      </c>
      <c r="O64" s="15" t="s">
        <v>51</v>
      </c>
    </row>
    <row r="65" spans="1:15" ht="15" customHeight="1" x14ac:dyDescent="0.3">
      <c r="A65" s="58"/>
      <c r="B65" s="17" t="s">
        <v>43</v>
      </c>
      <c r="C65" s="17">
        <v>10</v>
      </c>
      <c r="D65" s="5">
        <v>202</v>
      </c>
      <c r="E65" s="6" t="str">
        <f>VLOOKUP(B65&amp;D65,'[1]점검현황(금월)'!$D$7:$AG$263,2,0)</f>
        <v>멀티미디어</v>
      </c>
      <c r="F65" s="7" t="str">
        <f>VLOOKUP(B65&amp;D65,'[1]점검현황(금월)'!$D$7:$AG$265,3,0)</f>
        <v>VX410</v>
      </c>
      <c r="G65" s="8" t="str">
        <f>VLOOKUP(B65&amp;D65,'[1]점검현황(금월)'!$D$2:$AG$265,19,0)</f>
        <v>e-ST</v>
      </c>
      <c r="H65" s="9">
        <f>VLOOKUP(B65&amp;D65,'[1]점검현황(금월)'!$D$2:$AG$265,25,0)</f>
        <v>43278</v>
      </c>
      <c r="I65" s="9">
        <f>VLOOKUP(B65&amp;D65,'[1]점검현황(금월)'!$D$7:$AG$265,27,0)</f>
        <v>44369</v>
      </c>
      <c r="J65" s="10">
        <f>VLOOKUP(B65&amp;D65,'[1]점검현황(금월)'!$D$7:$AG$265,23,0)</f>
        <v>622</v>
      </c>
      <c r="K65" s="11">
        <f>VLOOKUP(B65&amp;D65,'[1]점검현황(금월)'!$D$7:$AK$265,24,0)</f>
        <v>0.79166666666666663</v>
      </c>
      <c r="L65" s="12">
        <f>VLOOKUP(B65&amp;D65,'[1]점검현황(금월)'!$D$7:$AK$265,34,0)</f>
        <v>714</v>
      </c>
      <c r="M65" s="13">
        <v>707</v>
      </c>
      <c r="N65" s="14">
        <v>0.80555555555555602</v>
      </c>
      <c r="O65" s="15" t="s">
        <v>52</v>
      </c>
    </row>
    <row r="66" spans="1:15" ht="15" customHeight="1" x14ac:dyDescent="0.3">
      <c r="A66" s="58"/>
      <c r="B66" s="17" t="s">
        <v>43</v>
      </c>
      <c r="C66" s="17">
        <v>11</v>
      </c>
      <c r="D66" s="5">
        <v>203</v>
      </c>
      <c r="E66" s="6" t="str">
        <f>VLOOKUP(B66&amp;D66,'[1]점검현황(금월)'!$D$7:$AG$263,2,0)</f>
        <v>멀티미디어 (ZOOM자동녹화)</v>
      </c>
      <c r="F66" s="7" t="str">
        <f>VLOOKUP(B66&amp;D66,'[1]점검현황(금월)'!$D$7:$AG$265,3,0)</f>
        <v>VX421</v>
      </c>
      <c r="G66" s="8" t="str">
        <f>VLOOKUP(B66&amp;D66,'[1]점검현황(금월)'!$D$2:$AG$265,19,0)</f>
        <v>e-ST</v>
      </c>
      <c r="H66" s="9">
        <f>VLOOKUP(B66&amp;D66,'[1]점검현황(금월)'!$D$2:$AG$265,25,0)</f>
        <v>44064</v>
      </c>
      <c r="I66" s="9">
        <f>VLOOKUP(B66&amp;D66,'[1]점검현황(금월)'!$D$7:$AG$265,27,0)</f>
        <v>44370</v>
      </c>
      <c r="J66" s="10">
        <f>VLOOKUP(B66&amp;D66,'[1]점검현황(금월)'!$D$7:$AG$265,23,0)</f>
        <v>623</v>
      </c>
      <c r="K66" s="11">
        <f>VLOOKUP(B66&amp;D66,'[1]점검현황(금월)'!$D$7:$AK$265,24,0)</f>
        <v>0.72361111111111109</v>
      </c>
      <c r="L66" s="12">
        <f>VLOOKUP(B66&amp;D66,'[1]점검현황(금월)'!$D$7:$AK$265,34,0)</f>
        <v>99</v>
      </c>
      <c r="M66" s="13">
        <v>707</v>
      </c>
      <c r="N66" s="14">
        <v>0.35416666666666669</v>
      </c>
      <c r="O66" s="15" t="s">
        <v>53</v>
      </c>
    </row>
    <row r="67" spans="1:15" ht="15" customHeight="1" x14ac:dyDescent="0.3">
      <c r="A67" s="58"/>
      <c r="B67" s="17" t="s">
        <v>43</v>
      </c>
      <c r="C67" s="17">
        <v>12</v>
      </c>
      <c r="D67" s="5">
        <v>204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XU106K</v>
      </c>
      <c r="G67" s="8" t="str">
        <f>VLOOKUP(B67&amp;D67,'[1]점검현황(금월)'!$D$2:$AG$265,19,0)</f>
        <v>e-ST</v>
      </c>
      <c r="H67" s="9">
        <f>VLOOKUP(B67&amp;D67,'[1]점검현황(금월)'!$D$2:$AG$265,25,0)</f>
        <v>43425</v>
      </c>
      <c r="I67" s="9">
        <f>VLOOKUP(B67&amp;D67,'[1]점검현황(금월)'!$D$7:$AG$265,27,0)</f>
        <v>44277</v>
      </c>
      <c r="J67" s="10">
        <f>VLOOKUP(B67&amp;D67,'[1]점검현황(금월)'!$D$7:$AG$265,23,0)</f>
        <v>607</v>
      </c>
      <c r="K67" s="11">
        <f>VLOOKUP(B67&amp;D67,'[1]점검현황(금월)'!$D$7:$AK$265,24,0)</f>
        <v>0.80555555555555602</v>
      </c>
      <c r="L67" s="12">
        <f>VLOOKUP(B67&amp;D67,'[1]점검현황(금월)'!$D$7:$AK$265,34,0)</f>
        <v>334</v>
      </c>
      <c r="M67" s="13">
        <v>707</v>
      </c>
      <c r="N67" s="14">
        <v>0.3611111111111111</v>
      </c>
      <c r="O67" s="15"/>
    </row>
    <row r="68" spans="1:15" ht="15" customHeight="1" x14ac:dyDescent="0.3">
      <c r="A68" s="58"/>
      <c r="B68" s="17" t="s">
        <v>43</v>
      </c>
      <c r="C68" s="17">
        <v>13</v>
      </c>
      <c r="D68" s="5">
        <v>205</v>
      </c>
      <c r="E68" s="6" t="str">
        <f>VLOOKUP(B68&amp;D68,'[1]점검현황(금월)'!$D$7:$AG$263,2,0)</f>
        <v>멀티미디어 (자동녹화)</v>
      </c>
      <c r="F68" s="7" t="str">
        <f>VLOOKUP(B68&amp;D68,'[1]점검현황(금월)'!$D$7:$AG$265,3,0)</f>
        <v>XU106K</v>
      </c>
      <c r="G68" s="8" t="str">
        <f>VLOOKUP(B68&amp;D68,'[1]점검현황(금월)'!$D$2:$AG$265,19,0)</f>
        <v>e-ST</v>
      </c>
      <c r="H68" s="9">
        <f>VLOOKUP(B68&amp;D68,'[1]점검현황(금월)'!$D$2:$AG$265,25,0)</f>
        <v>43691</v>
      </c>
      <c r="I68" s="9">
        <f>VLOOKUP(B68&amp;D68,'[1]점검현황(금월)'!$D$7:$AG$265,27,0)</f>
        <v>44278</v>
      </c>
      <c r="J68" s="10">
        <f>VLOOKUP(B68&amp;D68,'[1]점검현황(금월)'!$D$7:$AG$265,23,0)</f>
        <v>607</v>
      </c>
      <c r="K68" s="11">
        <f>VLOOKUP(B68&amp;D68,'[1]점검현황(금월)'!$D$7:$AK$265,24,0)</f>
        <v>0.35416666666666669</v>
      </c>
      <c r="L68" s="12">
        <f>VLOOKUP(B68&amp;D68,'[1]점검현황(금월)'!$D$7:$AK$265,34,0)</f>
        <v>656</v>
      </c>
      <c r="M68" s="13">
        <v>707</v>
      </c>
      <c r="N68" s="14">
        <v>0.36805555555555558</v>
      </c>
      <c r="O68" s="15"/>
    </row>
    <row r="69" spans="1:15" ht="15" customHeight="1" x14ac:dyDescent="0.3">
      <c r="A69" s="58"/>
      <c r="B69" s="17" t="s">
        <v>43</v>
      </c>
      <c r="C69" s="17">
        <v>14</v>
      </c>
      <c r="D69" s="5">
        <v>232</v>
      </c>
      <c r="E69" s="6" t="str">
        <f>VLOOKUP(B69&amp;D69,'[1]점검현황(금월)'!$D$7:$AG$263,2,0)</f>
        <v>멀티미디어</v>
      </c>
      <c r="F69" s="7" t="str">
        <f>VLOOKUP(B69&amp;D69,'[1]점검현황(금월)'!$D$7:$AG$265,3,0)</f>
        <v>VX410</v>
      </c>
      <c r="G69" s="8" t="str">
        <f>VLOOKUP(B69&amp;D69,'[1]점검현황(금월)'!$D$2:$AG$265,19,0)</f>
        <v>e-ST</v>
      </c>
      <c r="H69" s="9">
        <f>VLOOKUP(B69&amp;D69,'[1]점검현황(금월)'!$D$2:$AG$265,25,0)</f>
        <v>43430</v>
      </c>
      <c r="I69" s="9">
        <f>VLOOKUP(B69&amp;D69,'[1]점검현황(금월)'!$D$7:$AG$265,27,0)</f>
        <v>44340</v>
      </c>
      <c r="J69" s="10">
        <f>VLOOKUP(B69&amp;D69,'[1]점검현황(금월)'!$D$7:$AG$265,23,0)</f>
        <v>607</v>
      </c>
      <c r="K69" s="11">
        <f>VLOOKUP(B69&amp;D69,'[1]점검현황(금월)'!$D$7:$AK$265,24,0)</f>
        <v>0.61805555555555558</v>
      </c>
      <c r="L69" s="12">
        <f>VLOOKUP(B69&amp;D69,'[1]점검현황(금월)'!$D$7:$AK$265,34,0)</f>
        <v>1412</v>
      </c>
      <c r="M69" s="13">
        <v>707</v>
      </c>
      <c r="N69" s="14">
        <v>0.79166666666666663</v>
      </c>
      <c r="O69" s="15"/>
    </row>
    <row r="70" spans="1:15" ht="15" customHeight="1" x14ac:dyDescent="0.3">
      <c r="A70" s="58"/>
      <c r="B70" s="17" t="s">
        <v>43</v>
      </c>
      <c r="C70" s="17">
        <v>15</v>
      </c>
      <c r="D70" s="5">
        <v>233</v>
      </c>
      <c r="E70" s="6" t="str">
        <f>VLOOKUP(B70&amp;D70,'[1]점검현황(금월)'!$D$7:$AG$263,2,0)</f>
        <v>다산학부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구</v>
      </c>
      <c r="H70" s="9">
        <f>VLOOKUP(B70&amp;D70,'[1]점검현황(금월)'!$D$2:$AG$265,25,0)</f>
        <v>43840</v>
      </c>
      <c r="I70" s="9">
        <f>VLOOKUP(B70&amp;D70,'[1]점검현황(금월)'!$D$7:$AG$265,27,0)</f>
        <v>44372</v>
      </c>
      <c r="J70" s="10">
        <f>VLOOKUP(B70&amp;D70,'[1]점검현황(금월)'!$D$7:$AG$265,23,0)</f>
        <v>625</v>
      </c>
      <c r="K70" s="11">
        <f>VLOOKUP(B70&amp;D70,'[1]점검현황(금월)'!$D$7:$AK$265,24,0)</f>
        <v>0.36805555555555558</v>
      </c>
      <c r="L70" s="12">
        <f>VLOOKUP(B70&amp;D70,'[1]점검현황(금월)'!$D$7:$AK$265,34,0)</f>
        <v>49</v>
      </c>
      <c r="M70" s="13">
        <v>707</v>
      </c>
      <c r="N70" s="14">
        <v>0.79861111111111116</v>
      </c>
      <c r="O70" s="15" t="s">
        <v>54</v>
      </c>
    </row>
    <row r="71" spans="1:15" ht="15" customHeight="1" x14ac:dyDescent="0.3">
      <c r="A71" s="58"/>
      <c r="B71" s="17" t="s">
        <v>43</v>
      </c>
      <c r="C71" s="17">
        <v>16</v>
      </c>
      <c r="D71" s="5">
        <v>234</v>
      </c>
      <c r="E71" s="6" t="str">
        <f>VLOOKUP(B71&amp;D71,'[1]점검현황(금월)'!$D$7:$AG$263,2,0)</f>
        <v>다산학부(ZOOM자동녹화)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e-ST</v>
      </c>
      <c r="H71" s="9">
        <f>VLOOKUP(B71&amp;D71,'[1]점검현황(금월)'!$D$2:$AG$265,25,0)</f>
        <v>43882</v>
      </c>
      <c r="I71" s="9">
        <f>VLOOKUP(B71&amp;D71,'[1]점검현황(금월)'!$D$7:$AG$265,27,0)</f>
        <v>43882</v>
      </c>
      <c r="J71" s="10">
        <f>VLOOKUP(B71&amp;D71,'[1]점검현황(금월)'!$D$7:$AG$265,23,0)</f>
        <v>607</v>
      </c>
      <c r="K71" s="11">
        <f>VLOOKUP(B71&amp;D71,'[1]점검현황(금월)'!$D$7:$AK$265,24,0)</f>
        <v>0.79166666666666663</v>
      </c>
      <c r="L71" s="12">
        <f>VLOOKUP(B71&amp;D71,'[1]점검현황(금월)'!$D$7:$AK$265,34,0)</f>
        <v>330</v>
      </c>
      <c r="M71" s="13">
        <v>707</v>
      </c>
      <c r="N71" s="14">
        <v>0.80555555555555602</v>
      </c>
      <c r="O71" s="15"/>
    </row>
    <row r="72" spans="1:15" ht="15" customHeight="1" x14ac:dyDescent="0.3">
      <c r="A72" s="58"/>
      <c r="B72" s="17" t="s">
        <v>43</v>
      </c>
      <c r="C72" s="17">
        <v>17</v>
      </c>
      <c r="D72" s="5">
        <v>235</v>
      </c>
      <c r="E72" s="6" t="str">
        <f>VLOOKUP(B72&amp;D72,'[1]점검현황(금월)'!$D$7:$AG$263,2,0)</f>
        <v>다산학부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44280</v>
      </c>
      <c r="J72" s="10">
        <f>VLOOKUP(B72&amp;D72,'[1]점검현황(금월)'!$D$7:$AG$265,23,0)</f>
        <v>607</v>
      </c>
      <c r="K72" s="11">
        <f>VLOOKUP(B72&amp;D72,'[1]점검현황(금월)'!$D$7:$AK$265,24,0)</f>
        <v>0.54513888888888895</v>
      </c>
      <c r="L72" s="12">
        <f>VLOOKUP(B72&amp;D72,'[1]점검현황(금월)'!$D$7:$AK$265,34,0)</f>
        <v>152</v>
      </c>
      <c r="M72" s="13">
        <v>707</v>
      </c>
      <c r="N72" s="14">
        <v>0.35416666666666669</v>
      </c>
      <c r="O72" s="15" t="s">
        <v>55</v>
      </c>
    </row>
    <row r="73" spans="1:15" ht="15" customHeight="1" x14ac:dyDescent="0.3">
      <c r="A73" s="58"/>
      <c r="B73" s="17" t="s">
        <v>43</v>
      </c>
      <c r="C73" s="17">
        <v>18</v>
      </c>
      <c r="D73" s="5">
        <v>236</v>
      </c>
      <c r="E73" s="6" t="str">
        <f>VLOOKUP(B73&amp;D73,'[1]점검현황(금월)'!$D$7:$AG$263,2,0)</f>
        <v>다산학부</v>
      </c>
      <c r="F73" s="7" t="str">
        <f>VLOOKUP(B73&amp;D73,'[1]점검현황(금월)'!$D$7:$AG$265,3,0)</f>
        <v>VW540</v>
      </c>
      <c r="G73" s="8" t="str">
        <f>VLOOKUP(B73&amp;D73,'[1]점검현황(금월)'!$D$2:$AG$265,19,0)</f>
        <v>구</v>
      </c>
      <c r="H73" s="9">
        <f>VLOOKUP(B73&amp;D73,'[1]점검현황(금월)'!$D$2:$AG$265,25,0)</f>
        <v>43840</v>
      </c>
      <c r="I73" s="9">
        <f>VLOOKUP(B73&amp;D73,'[1]점검현황(금월)'!$D$7:$AG$265,27,0)</f>
        <v>44307</v>
      </c>
      <c r="J73" s="10">
        <f>VLOOKUP(B73&amp;D73,'[1]점검현황(금월)'!$D$7:$AG$265,23,0)</f>
        <v>607</v>
      </c>
      <c r="K73" s="11">
        <f>VLOOKUP(B73&amp;D73,'[1]점검현황(금월)'!$D$7:$AK$265,24,0)</f>
        <v>0.80555555555555602</v>
      </c>
      <c r="L73" s="12">
        <f>VLOOKUP(B73&amp;D73,'[1]점검현황(금월)'!$D$7:$AK$265,34,0)</f>
        <v>38</v>
      </c>
      <c r="M73" s="13">
        <v>708</v>
      </c>
      <c r="N73" s="14">
        <v>0.3611111111111111</v>
      </c>
      <c r="O73" s="15"/>
    </row>
    <row r="74" spans="1:15" ht="15" customHeight="1" x14ac:dyDescent="0.3">
      <c r="A74" s="58"/>
      <c r="B74" s="17" t="s">
        <v>43</v>
      </c>
      <c r="C74" s="17">
        <v>19</v>
      </c>
      <c r="D74" s="5">
        <v>237</v>
      </c>
      <c r="E74" s="6" t="str">
        <f>VLOOKUP(B74&amp;D74,'[1]점검현황(금월)'!$D$7:$AG$263,2,0)</f>
        <v>멀티미디어</v>
      </c>
      <c r="F74" s="7" t="str">
        <f>VLOOKUP(B74&amp;D74,'[1]점검현황(금월)'!$D$7:$AG$265,3,0)</f>
        <v>VX410</v>
      </c>
      <c r="G74" s="8" t="str">
        <f>VLOOKUP(B74&amp;D74,'[1]점검현황(금월)'!$D$2:$AG$265,19,0)</f>
        <v>e-ST</v>
      </c>
      <c r="H74" s="9">
        <f>VLOOKUP(B74&amp;D74,'[1]점검현황(금월)'!$D$2:$AG$265,25,0)</f>
        <v>43355</v>
      </c>
      <c r="I74" s="9">
        <f>VLOOKUP(B74&amp;D74,'[1]점검현황(금월)'!$D$7:$AG$265,27,0)</f>
        <v>44216</v>
      </c>
      <c r="J74" s="10">
        <f>VLOOKUP(B74&amp;D74,'[1]점검현황(금월)'!$D$7:$AG$265,23,0)</f>
        <v>608</v>
      </c>
      <c r="K74" s="11">
        <f>VLOOKUP(B74&amp;D74,'[1]점검현황(금월)'!$D$7:$AK$265,24,0)</f>
        <v>0.35416666666666669</v>
      </c>
      <c r="L74" s="12">
        <f>VLOOKUP(B74&amp;D74,'[1]점검현황(금월)'!$D$7:$AK$265,34,0)</f>
        <v>1173</v>
      </c>
      <c r="M74" s="20">
        <v>708</v>
      </c>
      <c r="N74" s="14">
        <v>0.36805555555555558</v>
      </c>
      <c r="O74" s="15" t="s">
        <v>56</v>
      </c>
    </row>
    <row r="75" spans="1:15" ht="15" customHeight="1" x14ac:dyDescent="0.3">
      <c r="A75" s="58"/>
      <c r="B75" s="17" t="s">
        <v>43</v>
      </c>
      <c r="C75" s="17">
        <v>20</v>
      </c>
      <c r="D75" s="5">
        <v>303</v>
      </c>
      <c r="E75" s="6" t="str">
        <f>VLOOKUP(B75&amp;D75,'[1]점검현황(금월)'!$D$7:$AG$263,2,0)</f>
        <v>교수학습 (렉쳐댁자동녹화)</v>
      </c>
      <c r="F75" s="7" t="str">
        <f>VLOOKUP(B75&amp;D75,'[1]점검현황(금월)'!$D$7:$AG$265,3,0)</f>
        <v>VGZ601</v>
      </c>
      <c r="G75" s="8" t="str">
        <f>VLOOKUP(B75&amp;D75,'[1]점검현황(금월)'!$D$2:$AG$265,19,0)</f>
        <v>e-ST</v>
      </c>
      <c r="H75" s="9">
        <f>VLOOKUP(B75&amp;D75,'[1]점검현황(금월)'!$D$2:$AG$265,25,0)</f>
        <v>43886</v>
      </c>
      <c r="I75" s="9">
        <f>VLOOKUP(B75&amp;D75,'[1]점검현황(금월)'!$D$7:$AG$265,27,0)</f>
        <v>43886</v>
      </c>
      <c r="J75" s="10">
        <f>VLOOKUP(B75&amp;D75,'[1]점검현황(금월)'!$D$7:$AG$265,23,0)</f>
        <v>608</v>
      </c>
      <c r="K75" s="11">
        <f>VLOOKUP(B75&amp;D75,'[1]점검현황(금월)'!$D$7:$AK$265,24,0)</f>
        <v>0.66388888888888886</v>
      </c>
      <c r="L75" s="12">
        <f>VLOOKUP(B75&amp;D75,'[1]점검현황(금월)'!$D$7:$AK$265,34,0)</f>
        <v>133</v>
      </c>
      <c r="M75" s="20">
        <v>708</v>
      </c>
      <c r="N75" s="14">
        <v>0.40972222222222199</v>
      </c>
      <c r="O75" s="15"/>
    </row>
    <row r="76" spans="1:15" ht="15" customHeight="1" x14ac:dyDescent="0.3">
      <c r="A76" s="58"/>
      <c r="B76" s="17" t="s">
        <v>43</v>
      </c>
      <c r="C76" s="17">
        <v>21</v>
      </c>
      <c r="D76" s="5">
        <v>304</v>
      </c>
      <c r="E76" s="6" t="str">
        <f>VLOOKUP(B76&amp;D76,'[1]점검현황(금월)'!$D$7:$AG$263,2,0)</f>
        <v>멀티미디어</v>
      </c>
      <c r="F76" s="7" t="str">
        <f>VLOOKUP(B76&amp;D76,'[1]점검현황(금월)'!$D$7:$AG$265,3,0)</f>
        <v>VX600</v>
      </c>
      <c r="G76" s="8" t="str">
        <f>VLOOKUP(B76&amp;D76,'[1]점검현황(금월)'!$D$2:$AG$265,19,0)</f>
        <v>e-ST</v>
      </c>
      <c r="H76" s="9">
        <f>VLOOKUP(B76&amp;D76,'[1]점검현황(금월)'!$D$2:$AG$265,25,0)</f>
        <v>43316</v>
      </c>
      <c r="I76" s="9">
        <f>VLOOKUP(B76&amp;D76,'[1]점검현황(금월)'!$D$7:$AG$265,27,0)</f>
        <v>44221</v>
      </c>
      <c r="J76" s="10">
        <f>VLOOKUP(B76&amp;D76,'[1]점검현황(금월)'!$D$7:$AG$265,23,0)</f>
        <v>608</v>
      </c>
      <c r="K76" s="11">
        <f>VLOOKUP(B76&amp;D76,'[1]점검현황(금월)'!$D$7:$AK$265,24,0)</f>
        <v>0.57430555555555551</v>
      </c>
      <c r="L76" s="12">
        <f>VLOOKUP(B76&amp;D76,'[1]점검현황(금월)'!$D$7:$AK$265,34,0)</f>
        <v>1220</v>
      </c>
      <c r="M76" s="20">
        <v>708</v>
      </c>
      <c r="N76" s="14">
        <v>0.79861111111111116</v>
      </c>
      <c r="O76" s="15"/>
    </row>
    <row r="77" spans="1:15" ht="15" customHeight="1" x14ac:dyDescent="0.3">
      <c r="A77" s="58"/>
      <c r="B77" s="17" t="s">
        <v>43</v>
      </c>
      <c r="C77" s="17">
        <v>22</v>
      </c>
      <c r="D77" s="5">
        <v>305</v>
      </c>
      <c r="E77" s="6" t="str">
        <f>VLOOKUP(B77&amp;D77,'[1]점검현황(금월)'!$D$7:$AG$263,2,0)</f>
        <v>멀티미디어 (자동녹화)</v>
      </c>
      <c r="F77" s="7" t="str">
        <f>VLOOKUP(B77&amp;D77,'[1]점검현황(금월)'!$D$7:$AG$265,3,0)</f>
        <v>VX410</v>
      </c>
      <c r="G77" s="8" t="str">
        <f>VLOOKUP(B77&amp;D77,'[1]점검현황(금월)'!$D$2:$AG$265,19,0)</f>
        <v>구e-ST</v>
      </c>
      <c r="H77" s="9">
        <f>VLOOKUP(B77&amp;D77,'[1]점검현황(금월)'!$D$2:$AG$265,25,0)</f>
        <v>43628</v>
      </c>
      <c r="I77" s="9">
        <f>VLOOKUP(B77&amp;D77,'[1]점검현황(금월)'!$D$7:$AG$265,27,0)</f>
        <v>44222</v>
      </c>
      <c r="J77" s="10">
        <f>VLOOKUP(B77&amp;D77,'[1]점검현황(금월)'!$D$7:$AG$265,23,0)</f>
        <v>608</v>
      </c>
      <c r="K77" s="11">
        <f>VLOOKUP(B77&amp;D77,'[1]점검현황(금월)'!$D$7:$AK$265,24,0)</f>
        <v>0.79166666666666663</v>
      </c>
      <c r="L77" s="12">
        <f>VLOOKUP(B77&amp;D77,'[1]점검현황(금월)'!$D$7:$AK$265,34,0)</f>
        <v>1231</v>
      </c>
      <c r="M77" s="20">
        <v>708</v>
      </c>
      <c r="N77" s="14">
        <v>0.80555555555555602</v>
      </c>
      <c r="O77" s="15"/>
    </row>
    <row r="78" spans="1:15" ht="15" customHeight="1" x14ac:dyDescent="0.3">
      <c r="A78" s="58"/>
      <c r="B78" s="17" t="s">
        <v>43</v>
      </c>
      <c r="C78" s="17">
        <v>23</v>
      </c>
      <c r="D78" s="5">
        <v>306</v>
      </c>
      <c r="E78" s="6" t="str">
        <f>VLOOKUP(B78&amp;D78,'[1]점검현황(금월)'!$D$7:$AG$263,2,0)</f>
        <v>멀티미디어</v>
      </c>
      <c r="F78" s="7" t="str">
        <f>VLOOKUP(B78&amp;D78,'[1]점검현황(금월)'!$D$7:$AG$265,3,0)</f>
        <v>VX600</v>
      </c>
      <c r="G78" s="8" t="str">
        <f>VLOOKUP(B78&amp;D78,'[1]점검현황(금월)'!$D$2:$AG$265,19,0)</f>
        <v>e-ST</v>
      </c>
      <c r="H78" s="9">
        <f>VLOOKUP(B78&amp;D78,'[1]점검현황(금월)'!$D$2:$AG$265,25,0)</f>
        <v>43837</v>
      </c>
      <c r="I78" s="9">
        <f>VLOOKUP(B78&amp;D78,'[1]점검현황(금월)'!$D$7:$AG$265,27,0)</f>
        <v>44223</v>
      </c>
      <c r="J78" s="10">
        <f>VLOOKUP(B78&amp;D78,'[1]점검현황(금월)'!$D$7:$AG$265,23,0)</f>
        <v>614</v>
      </c>
      <c r="K78" s="11">
        <f>VLOOKUP(B78&amp;D78,'[1]점검현황(금월)'!$D$7:$AK$265,24,0)</f>
        <v>0.5444444444444444</v>
      </c>
      <c r="L78" s="12">
        <f>VLOOKUP(B78&amp;D78,'[1]점검현황(금월)'!$D$7:$AK$265,34,0)</f>
        <v>25</v>
      </c>
      <c r="M78" s="20">
        <v>708</v>
      </c>
      <c r="N78" s="14">
        <v>0.35416666666666669</v>
      </c>
      <c r="O78" s="15" t="s">
        <v>57</v>
      </c>
    </row>
    <row r="79" spans="1:15" ht="15" customHeight="1" x14ac:dyDescent="0.3">
      <c r="A79" s="58"/>
      <c r="B79" s="17" t="s">
        <v>43</v>
      </c>
      <c r="C79" s="17">
        <v>24</v>
      </c>
      <c r="D79" s="8">
        <v>332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VX431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2019-00-00</v>
      </c>
      <c r="I79" s="9">
        <f>VLOOKUP(B79&amp;D79,'[1]점검현황(금월)'!$D$7:$AG$265,27,0)</f>
        <v>44308</v>
      </c>
      <c r="J79" s="10">
        <f>VLOOKUP(B79&amp;D79,'[1]점검현황(금월)'!$D$7:$AG$265,23,0)</f>
        <v>623</v>
      </c>
      <c r="K79" s="11">
        <f>VLOOKUP(B79&amp;D79,'[1]점검현황(금월)'!$D$7:$AK$265,24,0)</f>
        <v>0.66388888888888886</v>
      </c>
      <c r="L79" s="12">
        <f>VLOOKUP(B79&amp;D79,'[1]점검현황(금월)'!$D$7:$AK$265,34,0)</f>
        <v>1134</v>
      </c>
      <c r="M79" s="20">
        <v>708</v>
      </c>
      <c r="N79" s="14">
        <v>0.36805555555555558</v>
      </c>
      <c r="O79" s="15" t="s">
        <v>51</v>
      </c>
    </row>
    <row r="80" spans="1:15" ht="15" customHeight="1" x14ac:dyDescent="0.3">
      <c r="A80" s="58"/>
      <c r="B80" s="17" t="s">
        <v>43</v>
      </c>
      <c r="C80" s="17">
        <v>25</v>
      </c>
      <c r="D80" s="8">
        <v>333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VW540</v>
      </c>
      <c r="G80" s="8" t="str">
        <f>VLOOKUP(B80&amp;D80,'[1]점검현황(금월)'!$D$2:$AG$265,19,0)</f>
        <v>e-ST</v>
      </c>
      <c r="H80" s="9" t="str">
        <f>VLOOKUP(B80&amp;D80,'[1]점검현황(금월)'!$D$2:$AG$265,25,0)</f>
        <v>2020-02-00</v>
      </c>
      <c r="I80" s="9" t="str">
        <f>VLOOKUP(B80&amp;D80,'[1]점검현황(금월)'!$D$7:$AG$265,27,0)</f>
        <v>2020-02-00</v>
      </c>
      <c r="J80" s="10">
        <f>VLOOKUP(B80&amp;D80,'[1]점검현황(금월)'!$D$7:$AG$265,23,0)</f>
        <v>608</v>
      </c>
      <c r="K80" s="11">
        <f>VLOOKUP(B80&amp;D80,'[1]점검현황(금월)'!$D$7:$AK$265,24,0)</f>
        <v>0.3611111111111111</v>
      </c>
      <c r="L80" s="12">
        <f>VLOOKUP(B80&amp;D80,'[1]점검현황(금월)'!$D$7:$AK$265,34,0)</f>
        <v>254</v>
      </c>
      <c r="M80" s="20">
        <v>708</v>
      </c>
      <c r="N80" s="14">
        <v>0.79166666666666663</v>
      </c>
      <c r="O80" s="15"/>
    </row>
    <row r="81" spans="1:15" ht="15" customHeight="1" x14ac:dyDescent="0.3">
      <c r="A81" s="58"/>
      <c r="B81" s="17" t="s">
        <v>43</v>
      </c>
      <c r="C81" s="17">
        <v>26</v>
      </c>
      <c r="D81" s="5">
        <v>334</v>
      </c>
      <c r="E81" s="6" t="str">
        <f>VLOOKUP(B81&amp;D81,'[1]점검현황(금월)'!$D$7:$AG$263,2,0)</f>
        <v>멀티미디어(ZOOM자동녹화)</v>
      </c>
      <c r="F81" s="7" t="str">
        <f>VLOOKUP(B81&amp;D81,'[1]점검현황(금월)'!$D$7:$AG$265,3,0)</f>
        <v>VX410</v>
      </c>
      <c r="G81" s="8" t="str">
        <f>VLOOKUP(B81&amp;D81,'[1]점검현황(금월)'!$D$2:$AG$265,19,0)</f>
        <v>e-ST</v>
      </c>
      <c r="H81" s="9">
        <f>VLOOKUP(B81&amp;D81,'[1]점검현황(금월)'!$D$2:$AG$265,25,0)</f>
        <v>43270</v>
      </c>
      <c r="I81" s="9">
        <f>VLOOKUP(B81&amp;D81,'[1]점검현황(금월)'!$D$7:$AG$265,27,0)</f>
        <v>44373</v>
      </c>
      <c r="J81" s="10">
        <f>VLOOKUP(B81&amp;D81,'[1]점검현황(금월)'!$D$7:$AG$265,23,0)</f>
        <v>626</v>
      </c>
      <c r="K81" s="11">
        <f>VLOOKUP(B81&amp;D81,'[1]점검현황(금월)'!$D$7:$AK$265,24,0)</f>
        <v>0.72291666666666676</v>
      </c>
      <c r="L81" s="12">
        <f>VLOOKUP(B81&amp;D81,'[1]점검현황(금월)'!$D$7:$AK$265,34,0)</f>
        <v>1466</v>
      </c>
      <c r="M81" s="20">
        <v>708</v>
      </c>
      <c r="N81" s="14">
        <v>0.79861111111111116</v>
      </c>
      <c r="O81" s="15" t="s">
        <v>58</v>
      </c>
    </row>
    <row r="82" spans="1:15" ht="15" customHeight="1" x14ac:dyDescent="0.3">
      <c r="A82" s="58"/>
      <c r="B82" s="17" t="s">
        <v>59</v>
      </c>
      <c r="C82" s="17">
        <v>27</v>
      </c>
      <c r="D82" s="5">
        <v>337</v>
      </c>
      <c r="E82" s="6" t="str">
        <f>VLOOKUP(B82&amp;D82,'[1]점검현황(금월)'!$D$7:$AG$263,2,0)</f>
        <v>물리학과(ZOOM자동녹화)</v>
      </c>
      <c r="F82" s="7" t="str">
        <f>VLOOKUP(B82&amp;D82,'[1]점검현황(금월)'!$D$7:$AG$265,3,0)</f>
        <v>VW540</v>
      </c>
      <c r="G82" s="8" t="str">
        <f>VLOOKUP(B82&amp;D82,'[1]점검현황(금월)'!$D$2:$AG$265,19,0)</f>
        <v>e-ST</v>
      </c>
      <c r="H82" s="9" t="str">
        <f>VLOOKUP(B82&amp;D82,'[1]점검현황(금월)'!$D$2:$AG$265,25,0)</f>
        <v>2020-02-00</v>
      </c>
      <c r="I82" s="9" t="str">
        <f>VLOOKUP(B82&amp;D82,'[1]점검현황(금월)'!$D$7:$AG$265,27,0)</f>
        <v>2020-02-00</v>
      </c>
      <c r="J82" s="10">
        <f>VLOOKUP(B82&amp;D82,'[1]점검현황(금월)'!$D$7:$AG$265,23,0)</f>
        <v>608</v>
      </c>
      <c r="K82" s="11">
        <f>VLOOKUP(B82&amp;D82,'[1]점검현황(금월)'!$D$7:$AK$265,24,0)</f>
        <v>0.79166666666666663</v>
      </c>
      <c r="L82" s="12">
        <f>VLOOKUP(B82&amp;D82,'[1]점검현황(금월)'!$D$7:$AK$265,34,0)</f>
        <v>185</v>
      </c>
      <c r="M82" s="20">
        <v>708</v>
      </c>
      <c r="N82" s="14">
        <v>0.80555555555555602</v>
      </c>
      <c r="O82" s="15"/>
    </row>
    <row r="83" spans="1:15" ht="15" customHeight="1" x14ac:dyDescent="0.3">
      <c r="A83" s="58"/>
      <c r="B83" s="17" t="s">
        <v>43</v>
      </c>
      <c r="C83" s="17">
        <v>28</v>
      </c>
      <c r="D83" s="5">
        <v>339</v>
      </c>
      <c r="E83" s="6" t="str">
        <f>VLOOKUP(B83&amp;D83,'[1]점검현황(금월)'!$D$7:$AG$263,2,0)</f>
        <v>대학원</v>
      </c>
      <c r="F83" s="7" t="str">
        <f>VLOOKUP(B83&amp;D83,'[1]점검현황(금월)'!$D$7:$AG$265,3,0)</f>
        <v>VX421</v>
      </c>
      <c r="G83" s="8" t="str">
        <f>VLOOKUP(B83&amp;D83,'[1]점검현황(금월)'!$D$2:$AG$265,19,0)</f>
        <v>e-ST</v>
      </c>
      <c r="H83" s="9">
        <f>VLOOKUP(B83&amp;D83,'[1]점검현황(금월)'!$D$2:$AG$265,25,0)</f>
        <v>42788</v>
      </c>
      <c r="I83" s="9">
        <f>VLOOKUP(B83&amp;D83,'[1]점검현황(금월)'!$D$7:$AG$265,27,0)</f>
        <v>42788</v>
      </c>
      <c r="J83" s="10">
        <f>VLOOKUP(B83&amp;D83,'[1]점검현황(금월)'!$D$7:$AG$265,23,0)</f>
        <v>608</v>
      </c>
      <c r="K83" s="11">
        <f>VLOOKUP(B83&amp;D83,'[1]점검현황(금월)'!$D$7:$AK$265,24,0)</f>
        <v>0.79861111111111116</v>
      </c>
      <c r="L83" s="12">
        <f>VLOOKUP(B83&amp;D83,'[1]점검현황(금월)'!$D$7:$AK$265,34,0)</f>
        <v>204</v>
      </c>
      <c r="M83" s="13">
        <v>709</v>
      </c>
      <c r="N83" s="14">
        <v>0.375</v>
      </c>
      <c r="O83" s="15"/>
    </row>
    <row r="84" spans="1:15" ht="15" customHeight="1" x14ac:dyDescent="0.3">
      <c r="A84" s="54" t="s">
        <v>60</v>
      </c>
      <c r="B84" s="17" t="s">
        <v>60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 t="str">
        <f>VLOOKUP(B84&amp;D84,'[1]점검현황(금월)'!$D$7:$AG$265,27,0)</f>
        <v>날짜 확인 불가(클리닝 권고)</v>
      </c>
      <c r="J84" s="10">
        <f>VLOOKUP(B84&amp;D84,'[1]점검현황(금월)'!$D$7:$AG$265,23,0)</f>
        <v>609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0</v>
      </c>
      <c r="M84" s="20">
        <v>709</v>
      </c>
      <c r="N84" s="14">
        <v>0.38194444444444442</v>
      </c>
      <c r="O84" s="15"/>
    </row>
    <row r="85" spans="1:15" ht="15" customHeight="1" x14ac:dyDescent="0.3">
      <c r="A85" s="59"/>
      <c r="B85" s="17" t="s">
        <v>61</v>
      </c>
      <c r="C85" s="17">
        <v>2</v>
      </c>
      <c r="D85" s="8">
        <v>228</v>
      </c>
      <c r="E85" s="6" t="str">
        <f>VLOOKUP(B85&amp;D85,'[1]점검현황(금월)'!$D$7:$AG$263,2,0)</f>
        <v>전자공학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 t="str">
        <f>VLOOKUP(B85&amp;D85,'[1]점검현황(금월)'!$D$7:$AG$265,27,0)</f>
        <v>2016-09-02(클리닝 권고)</v>
      </c>
      <c r="J85" s="10">
        <f>VLOOKUP(B85&amp;D85,'[1]점검현황(금월)'!$D$7:$AG$265,23,0)</f>
        <v>610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877</v>
      </c>
      <c r="M85" s="20">
        <v>709</v>
      </c>
      <c r="N85" s="14">
        <v>0.42361111111111099</v>
      </c>
      <c r="O85" s="15" t="s">
        <v>62</v>
      </c>
    </row>
    <row r="86" spans="1:15" ht="15" customHeight="1" x14ac:dyDescent="0.3">
      <c r="A86" s="59"/>
      <c r="B86" s="17" t="s">
        <v>63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2020-04-00</v>
      </c>
      <c r="I86" s="9" t="str">
        <f>VLOOKUP(B86&amp;D86,'[1]점검현황(금월)'!$D$7:$AG$265,27,0)</f>
        <v>2020-04-00</v>
      </c>
      <c r="J86" s="10">
        <f>VLOOKUP(B86&amp;D86,'[1]점검현황(금월)'!$D$7:$AG$265,23,0)</f>
        <v>609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5</v>
      </c>
      <c r="M86" s="20">
        <v>709</v>
      </c>
      <c r="N86" s="14">
        <v>0.46527777777777801</v>
      </c>
      <c r="O86" s="15"/>
    </row>
    <row r="87" spans="1:15" ht="15" customHeight="1" x14ac:dyDescent="0.3">
      <c r="A87" s="59"/>
      <c r="B87" s="17" t="s">
        <v>60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 t="str">
        <f>VLOOKUP(B87&amp;D87,'[1]점검현황(금월)'!$D$7:$AG$265,27,0)</f>
        <v>2015-11-23(클리닝 권고)</v>
      </c>
      <c r="J87" s="10">
        <f>VLOOKUP(B87&amp;D87,'[1]점검현황(금월)'!$D$7:$AG$265,23,0)</f>
        <v>609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488</v>
      </c>
      <c r="M87" s="20">
        <v>709</v>
      </c>
      <c r="N87" s="14">
        <v>0.38888888888888901</v>
      </c>
      <c r="O87" s="15"/>
    </row>
    <row r="88" spans="1:15" ht="15" customHeight="1" x14ac:dyDescent="0.3">
      <c r="A88" s="59"/>
      <c r="B88" s="17" t="s">
        <v>60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609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696</v>
      </c>
      <c r="M88" s="20">
        <v>709</v>
      </c>
      <c r="N88" s="14">
        <v>0.39583333333333298</v>
      </c>
      <c r="O88" s="15" t="s">
        <v>64</v>
      </c>
    </row>
    <row r="89" spans="1:15" ht="15" customHeight="1" x14ac:dyDescent="0.3">
      <c r="A89" s="59"/>
      <c r="B89" s="17" t="s">
        <v>60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VX421</v>
      </c>
      <c r="G89" s="8" t="str">
        <f>VLOOKUP(B89&amp;D89,'[1]점검현황(금월)'!$D$2:$AG$265,19,0)</f>
        <v>e-ST</v>
      </c>
      <c r="H89" s="9">
        <f>VLOOKUP(B89&amp;D89,'[1]점검현황(금월)'!$D$2:$AG$265,25,0)</f>
        <v>44028</v>
      </c>
      <c r="I89" s="9">
        <f>VLOOKUP(B89&amp;D89,'[1]점검현황(금월)'!$D$7:$AG$265,27,0)</f>
        <v>42788</v>
      </c>
      <c r="J89" s="10">
        <f>VLOOKUP(B89&amp;D89,'[1]점검현황(금월)'!$D$7:$AG$265,23,0)</f>
        <v>609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125</v>
      </c>
      <c r="M89" s="20">
        <v>709</v>
      </c>
      <c r="N89" s="14">
        <v>0.40277777777777801</v>
      </c>
      <c r="O89" s="15"/>
    </row>
    <row r="90" spans="1:15" ht="15" customHeight="1" x14ac:dyDescent="0.3">
      <c r="A90" s="59"/>
      <c r="B90" s="17" t="s">
        <v>60</v>
      </c>
      <c r="C90" s="17">
        <v>7</v>
      </c>
      <c r="D90" s="5">
        <v>251</v>
      </c>
      <c r="E90" s="6" t="str">
        <f>VLOOKUP(B90&amp;D90,'[1]점검현황(금월)'!$D$7:$AG$263,2,0)</f>
        <v>강당</v>
      </c>
      <c r="F90" s="7" t="str">
        <f>VLOOKUP(B90&amp;D90,'[1]점검현황(금월)'!$D$7:$AG$265,3,0)</f>
        <v>DVM-070M</v>
      </c>
      <c r="G90" s="8" t="str">
        <f>VLOOKUP(B90&amp;D90,'[1]점검현황(금월)'!$D$2:$AG$265,19,0)</f>
        <v>e-ST</v>
      </c>
      <c r="H90" s="9">
        <f>VLOOKUP(B90&amp;D90,'[1]점검현황(금월)'!$D$2:$AG$265,25,0)</f>
        <v>43909</v>
      </c>
      <c r="I90" s="9">
        <f>VLOOKUP(B90&amp;D90,'[1]점검현황(금월)'!$D$7:$AG$265,27,0)</f>
        <v>42913</v>
      </c>
      <c r="J90" s="10">
        <f>VLOOKUP(B90&amp;D90,'[1]점검현황(금월)'!$D$7:$AG$265,23,0)</f>
        <v>629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1/118/118/9</v>
      </c>
      <c r="M90" s="20">
        <v>709</v>
      </c>
      <c r="N90" s="14">
        <v>0.40972222222222199</v>
      </c>
      <c r="O90" s="15" t="s">
        <v>65</v>
      </c>
    </row>
    <row r="91" spans="1:15" ht="15" customHeight="1" x14ac:dyDescent="0.3">
      <c r="A91" s="59"/>
      <c r="B91" s="17" t="s">
        <v>60</v>
      </c>
      <c r="C91" s="17">
        <v>8</v>
      </c>
      <c r="D91" s="8" t="s">
        <v>66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609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0">
        <v>709</v>
      </c>
      <c r="N91" s="14">
        <v>0.41666666666666702</v>
      </c>
      <c r="O91" s="15"/>
    </row>
    <row r="92" spans="1:15" ht="15" customHeight="1" x14ac:dyDescent="0.3">
      <c r="A92" s="59"/>
      <c r="B92" s="17" t="s">
        <v>67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609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899</v>
      </c>
      <c r="M92" s="20">
        <v>709</v>
      </c>
      <c r="N92" s="14">
        <v>0.46527777777777801</v>
      </c>
      <c r="O92" s="15"/>
    </row>
    <row r="93" spans="1:15" ht="15" customHeight="1" x14ac:dyDescent="0.3">
      <c r="A93" s="59"/>
      <c r="B93" s="17" t="s">
        <v>60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 t="str">
        <f>VLOOKUP(B93&amp;D93,'[1]점검현황(금월)'!$D$7:$AG$265,27,0)</f>
        <v>2014-11-19(클리닝 권고)</v>
      </c>
      <c r="J93" s="10">
        <f>VLOOKUP(B93&amp;D93,'[1]점검현황(금월)'!$D$7:$AG$265,23,0)</f>
        <v>609</v>
      </c>
      <c r="K93" s="11">
        <f>VLOOKUP(B93&amp;D93,'[1]점검현황(금월)'!$D$7:$AK$265,24,0)</f>
        <v>0.375</v>
      </c>
      <c r="L93" s="12">
        <f>VLOOKUP(B93&amp;D93,'[1]점검현황(금월)'!$D$7:$AK$265,34,0)</f>
        <v>186</v>
      </c>
      <c r="M93" s="20">
        <v>710</v>
      </c>
      <c r="N93" s="14">
        <v>0.43055555555555503</v>
      </c>
      <c r="O93" s="15"/>
    </row>
    <row r="94" spans="1:15" ht="15" customHeight="1" x14ac:dyDescent="0.3">
      <c r="A94" s="59"/>
      <c r="B94" s="17" t="s">
        <v>60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자체</v>
      </c>
      <c r="H94" s="9">
        <f>VLOOKUP(B94&amp;D94,'[1]점검현황(금월)'!$D$2:$AG$265,25,0)</f>
        <v>44069</v>
      </c>
      <c r="I94" s="9" t="str">
        <f>VLOOKUP(B94&amp;D94,'[1]점검현황(금월)'!$D$7:$AG$265,27,0)</f>
        <v>2014-04-17(클리닝 권고)</v>
      </c>
      <c r="J94" s="10">
        <f>VLOOKUP(B94&amp;D94,'[1]점검현황(금월)'!$D$7:$AG$265,23,0)</f>
        <v>610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19</v>
      </c>
      <c r="M94" s="20">
        <v>710</v>
      </c>
      <c r="N94" s="14">
        <v>0.4375</v>
      </c>
      <c r="O94" s="15"/>
    </row>
    <row r="95" spans="1:15" ht="15" customHeight="1" x14ac:dyDescent="0.3">
      <c r="A95" s="59"/>
      <c r="B95" s="17" t="s">
        <v>60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610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349</v>
      </c>
      <c r="M95" s="20">
        <v>710</v>
      </c>
      <c r="N95" s="14">
        <v>0.44444444444444398</v>
      </c>
      <c r="O95" s="15"/>
    </row>
    <row r="96" spans="1:15" ht="15" customHeight="1" x14ac:dyDescent="0.3">
      <c r="A96" s="59"/>
      <c r="B96" s="17" t="s">
        <v>60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610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678</v>
      </c>
      <c r="M96" s="20">
        <v>710</v>
      </c>
      <c r="N96" s="14">
        <v>0.45138888888888901</v>
      </c>
      <c r="O96" s="15"/>
    </row>
    <row r="97" spans="1:15" ht="15" customHeight="1" x14ac:dyDescent="0.3">
      <c r="A97" s="59"/>
      <c r="B97" s="17" t="s">
        <v>60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610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365</v>
      </c>
      <c r="M97" s="20">
        <v>710</v>
      </c>
      <c r="N97" s="14">
        <v>0.45833333333333298</v>
      </c>
      <c r="O97" s="15"/>
    </row>
    <row r="98" spans="1:15" ht="15" customHeight="1" x14ac:dyDescent="0.3">
      <c r="A98" s="59"/>
      <c r="B98" s="17" t="s">
        <v>60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XU106K</v>
      </c>
      <c r="G98" s="8" t="str">
        <f>VLOOKUP(B98&amp;D98,'[1]점검현황(금월)'!$D$2:$AG$265,19,0)</f>
        <v>자체</v>
      </c>
      <c r="H98" s="9">
        <f>VLOOKUP(B98&amp;D98,'[1]점검현황(금월)'!$D$2:$AG$265,25,0)</f>
        <v>43179</v>
      </c>
      <c r="I98" s="9" t="str">
        <f>VLOOKUP(B98&amp;D98,'[1]점검현황(금월)'!$D$7:$AG$265,27,0)</f>
        <v>날짜 확인 불가(클리닝 권고)</v>
      </c>
      <c r="J98" s="10">
        <f>VLOOKUP(B98&amp;D98,'[1]점검현황(금월)'!$D$7:$AG$265,23,0)</f>
        <v>610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599</v>
      </c>
      <c r="M98" s="20">
        <v>710</v>
      </c>
      <c r="N98" s="14">
        <v>0.46527777777777801</v>
      </c>
      <c r="O98" s="15"/>
    </row>
    <row r="99" spans="1:15" ht="15" customHeight="1" x14ac:dyDescent="0.3">
      <c r="A99" s="59"/>
      <c r="B99" s="17" t="s">
        <v>60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610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302</v>
      </c>
      <c r="M99" s="20">
        <v>710</v>
      </c>
      <c r="N99" s="14">
        <v>0.47222222222222199</v>
      </c>
      <c r="O99" s="15"/>
    </row>
    <row r="100" spans="1:15" ht="15" customHeight="1" x14ac:dyDescent="0.3">
      <c r="A100" s="59"/>
      <c r="B100" s="17" t="s">
        <v>60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610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224</v>
      </c>
      <c r="M100" s="20">
        <v>710</v>
      </c>
      <c r="N100" s="14">
        <v>0.47916666666666602</v>
      </c>
      <c r="O100" s="15"/>
    </row>
    <row r="101" spans="1:15" ht="15" customHeight="1" x14ac:dyDescent="0.3">
      <c r="A101" s="59"/>
      <c r="B101" s="17" t="s">
        <v>60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610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496</v>
      </c>
      <c r="M101" s="20">
        <v>710</v>
      </c>
      <c r="N101" s="14">
        <v>0.48611111111111099</v>
      </c>
      <c r="O101" s="15"/>
    </row>
    <row r="102" spans="1:15" ht="15" customHeight="1" x14ac:dyDescent="0.3">
      <c r="A102" s="59"/>
      <c r="B102" s="17" t="s">
        <v>60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44291</v>
      </c>
      <c r="I102" s="9">
        <f>VLOOKUP(B102&amp;D102,'[1]점검현황(금월)'!$D$7:$AG$265,27,0)</f>
        <v>42853</v>
      </c>
      <c r="J102" s="10">
        <f>VLOOKUP(B102&amp;D102,'[1]점검현황(금월)'!$D$7:$AG$265,23,0)</f>
        <v>610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0</v>
      </c>
      <c r="M102" s="20">
        <v>710</v>
      </c>
      <c r="N102" s="14">
        <v>0.49305555555555503</v>
      </c>
      <c r="O102" s="15"/>
    </row>
    <row r="103" spans="1:15" ht="15" customHeight="1" x14ac:dyDescent="0.3">
      <c r="A103" s="59"/>
      <c r="B103" s="17" t="s">
        <v>60</v>
      </c>
      <c r="C103" s="17">
        <v>20</v>
      </c>
      <c r="D103" s="5" t="s">
        <v>68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610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498</v>
      </c>
      <c r="M103" s="20">
        <v>710</v>
      </c>
      <c r="N103" s="14">
        <v>0.5</v>
      </c>
      <c r="O103" s="15"/>
    </row>
    <row r="104" spans="1:15" ht="15" customHeight="1" x14ac:dyDescent="0.3">
      <c r="A104" s="59"/>
      <c r="B104" s="17" t="s">
        <v>60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18-02-18/18-02-18/18-02-18</v>
      </c>
      <c r="I104" s="9" t="str">
        <f>VLOOKUP(B104&amp;D104,'[1]점검현황(금월)'!$D$7:$AG$265,27,0)</f>
        <v>18-02-18/18-02-18/18-02-18</v>
      </c>
      <c r="J104" s="10">
        <f>VLOOKUP(B104&amp;D104,'[1]점검현황(금월)'!$D$7:$AG$265,23,0)</f>
        <v>611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1510/364/1300</v>
      </c>
      <c r="M104" s="20">
        <v>710</v>
      </c>
      <c r="N104" s="14">
        <v>0.54166666666666663</v>
      </c>
      <c r="O104" s="15"/>
    </row>
    <row r="105" spans="1:15" ht="15" customHeight="1" x14ac:dyDescent="0.3">
      <c r="A105" s="59"/>
      <c r="B105" s="17" t="s">
        <v>60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 t="str">
        <f>VLOOKUP(B105&amp;D105,'[1]점검현황(금월)'!$D$7:$AG$265,27,0)</f>
        <v>날짜 확인 불가(클리닝 권고)</v>
      </c>
      <c r="J105" s="10">
        <f>VLOOKUP(B105&amp;D105,'[1]점검현황(금월)'!$D$7:$AG$265,23,0)</f>
        <v>611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600</v>
      </c>
      <c r="M105" s="20">
        <v>710</v>
      </c>
      <c r="N105" s="14">
        <v>0.54861111111111105</v>
      </c>
      <c r="O105" s="15"/>
    </row>
    <row r="106" spans="1:15" ht="15" customHeight="1" x14ac:dyDescent="0.3">
      <c r="A106" s="59"/>
      <c r="B106" s="17" t="s">
        <v>69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2014-06-00</v>
      </c>
      <c r="I106" s="9" t="str">
        <f>VLOOKUP(B106&amp;D106,'[1]점검현황(금월)'!$D$7:$AG$265,27,0)</f>
        <v>날짜 확인 불가(클리닝 권고)</v>
      </c>
      <c r="J106" s="10">
        <f>VLOOKUP(B106&amp;D106,'[1]점검현황(금월)'!$D$7:$AG$265,23,0)</f>
        <v>611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11</v>
      </c>
      <c r="M106" s="20">
        <v>710</v>
      </c>
      <c r="N106" s="14">
        <v>0.55555555555555558</v>
      </c>
      <c r="O106" s="15" t="s">
        <v>70</v>
      </c>
    </row>
    <row r="107" spans="1:15" ht="15" customHeight="1" x14ac:dyDescent="0.3">
      <c r="A107" s="59"/>
      <c r="B107" s="17" t="s">
        <v>60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XU100K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43035</v>
      </c>
      <c r="I107" s="9" t="str">
        <f>VLOOKUP(B107&amp;D107,'[1]점검현황(금월)'!$D$7:$AG$265,27,0)</f>
        <v>날짜 확인 불가(클리닝 권고)</v>
      </c>
      <c r="J107" s="10">
        <f>VLOOKUP(B107&amp;D107,'[1]점검현황(금월)'!$D$7:$AG$265,23,0)</f>
        <v>611</v>
      </c>
      <c r="K107" s="11">
        <f>VLOOKUP(B107&amp;D107,'[1]점검현황(금월)'!$D$7:$AK$265,24,0)</f>
        <v>0.4375</v>
      </c>
      <c r="L107" s="12">
        <f>VLOOKUP(B107&amp;D107,'[1]점검현황(금월)'!$D$7:$AK$265,34,0)</f>
        <v>896</v>
      </c>
      <c r="M107" s="20">
        <v>710</v>
      </c>
      <c r="N107" s="14">
        <v>0.5625</v>
      </c>
      <c r="O107" s="15"/>
    </row>
    <row r="108" spans="1:15" ht="15" customHeight="1" x14ac:dyDescent="0.3">
      <c r="A108" s="55"/>
      <c r="B108" s="17" t="s">
        <v>60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44188</v>
      </c>
      <c r="J108" s="10">
        <f>VLOOKUP(B108&amp;D108,'[1]점검현황(금월)'!$D$7:$AG$265,23,0)</f>
        <v>611</v>
      </c>
      <c r="K108" s="11">
        <f>VLOOKUP(B108&amp;D108,'[1]점검현황(금월)'!$D$7:$AK$265,24,0)</f>
        <v>0.75</v>
      </c>
      <c r="L108" s="12">
        <f>VLOOKUP(B108&amp;D108,'[1]점검현황(금월)'!$D$7:$AK$265,34,0)</f>
        <v>76</v>
      </c>
      <c r="M108" s="20">
        <v>710</v>
      </c>
      <c r="N108" s="14">
        <v>0.56944444444444442</v>
      </c>
      <c r="O108" s="15"/>
    </row>
    <row r="109" spans="1:15" ht="15" customHeight="1" x14ac:dyDescent="0.3">
      <c r="A109" s="54" t="s">
        <v>71</v>
      </c>
      <c r="B109" s="17" t="s">
        <v>71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44309</v>
      </c>
      <c r="J109" s="10">
        <f>VLOOKUP(B109&amp;D109,'[1]점검현황(금월)'!$D$7:$AG$265,23,0)</f>
        <v>611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792</v>
      </c>
      <c r="M109" s="20">
        <v>710</v>
      </c>
      <c r="N109" s="14">
        <v>0.56944444444444398</v>
      </c>
      <c r="O109" s="15"/>
    </row>
    <row r="110" spans="1:15" ht="15" customHeight="1" x14ac:dyDescent="0.3">
      <c r="A110" s="59"/>
      <c r="B110" s="17" t="s">
        <v>71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 t="str">
        <f>VLOOKUP(B110&amp;D110,'[1]점검현황(금월)'!$D$7:$AG$265,27,0)</f>
        <v>2016-02-29(클리닝 권고)</v>
      </c>
      <c r="J110" s="10">
        <f>VLOOKUP(B110&amp;D110,'[1]점검현황(금월)'!$D$7:$AG$265,23,0)</f>
        <v>611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815</v>
      </c>
      <c r="M110" s="20">
        <v>710</v>
      </c>
      <c r="N110" s="14">
        <v>0.35416666666666669</v>
      </c>
      <c r="O110" s="15"/>
    </row>
    <row r="111" spans="1:15" ht="15" customHeight="1" x14ac:dyDescent="0.3">
      <c r="A111" s="59"/>
      <c r="B111" s="17" t="s">
        <v>71</v>
      </c>
      <c r="C111" s="17">
        <v>3</v>
      </c>
      <c r="D111" s="5">
        <v>239</v>
      </c>
      <c r="E111" s="6" t="str">
        <f>VLOOKUP(B111&amp;D111,'[1]점검현황(금월)'!$D$7:$AG$263,2,0)</f>
        <v>환경공학(렉쳐댁자동녹화)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43441</v>
      </c>
      <c r="I111" s="9" t="str">
        <f>VLOOKUP(B111&amp;D111,'[1]점검현황(금월)'!$D$7:$AG$265,27,0)</f>
        <v>2016-02-17(클리닝 권고)</v>
      </c>
      <c r="J111" s="10">
        <f>VLOOKUP(B111&amp;D111,'[1]점검현황(금월)'!$D$7:$AG$265,23,0)</f>
        <v>611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781</v>
      </c>
      <c r="M111" s="20">
        <v>710</v>
      </c>
      <c r="N111" s="14">
        <v>0.3611111111111111</v>
      </c>
      <c r="O111" s="15"/>
    </row>
    <row r="112" spans="1:15" ht="15" customHeight="1" x14ac:dyDescent="0.3">
      <c r="A112" s="59"/>
      <c r="B112" s="17" t="s">
        <v>71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611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766</v>
      </c>
      <c r="M112" s="20">
        <v>710</v>
      </c>
      <c r="N112" s="14">
        <v>0.36805555555555558</v>
      </c>
      <c r="O112" s="15"/>
    </row>
    <row r="113" spans="1:15" ht="15" customHeight="1" x14ac:dyDescent="0.3">
      <c r="A113" s="59"/>
      <c r="B113" s="17" t="s">
        <v>71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구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615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394</v>
      </c>
      <c r="M113" s="20">
        <v>712</v>
      </c>
      <c r="N113" s="14">
        <v>0.79166666666666663</v>
      </c>
      <c r="O113" s="15" t="s">
        <v>72</v>
      </c>
    </row>
    <row r="114" spans="1:15" ht="15" customHeight="1" x14ac:dyDescent="0.3">
      <c r="A114" s="59"/>
      <c r="B114" s="17" t="s">
        <v>71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 t="str">
        <f>VLOOKUP(B114&amp;D114,'[1]점검현황(금월)'!$D$7:$AG$265,27,0)</f>
        <v>날짜 확인 불가(클리닝 권고)</v>
      </c>
      <c r="J114" s="10">
        <f>VLOOKUP(B114&amp;D114,'[1]점검현황(금월)'!$D$7:$AG$265,23,0)</f>
        <v>612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302</v>
      </c>
      <c r="M114" s="20">
        <v>712</v>
      </c>
      <c r="N114" s="14">
        <v>0.83333333333333337</v>
      </c>
      <c r="O114" s="15"/>
    </row>
    <row r="115" spans="1:15" ht="15" customHeight="1" x14ac:dyDescent="0.3">
      <c r="A115" s="59"/>
      <c r="B115" s="17" t="s">
        <v>71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 t="str">
        <f>VLOOKUP(B115&amp;D115,'[1]점검현황(금월)'!$D$7:$AG$265,27,0)</f>
        <v>날짜 확인 불가(클리닝 권고)</v>
      </c>
      <c r="J115" s="10">
        <f>VLOOKUP(B115&amp;D115,'[1]점검현황(금월)'!$D$7:$AG$265,23,0)</f>
        <v>612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105</v>
      </c>
      <c r="M115" s="20">
        <v>712</v>
      </c>
      <c r="N115" s="14">
        <v>0.79861111111111116</v>
      </c>
      <c r="O115" s="15" t="s">
        <v>56</v>
      </c>
    </row>
    <row r="116" spans="1:15" ht="15" customHeight="1" x14ac:dyDescent="0.3">
      <c r="A116" s="59"/>
      <c r="B116" s="17" t="s">
        <v>71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612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110</v>
      </c>
      <c r="M116" s="20">
        <v>712</v>
      </c>
      <c r="N116" s="14">
        <v>0.80555555555555602</v>
      </c>
      <c r="O116" s="15"/>
    </row>
    <row r="117" spans="1:15" ht="15" customHeight="1" x14ac:dyDescent="0.3">
      <c r="A117" s="59"/>
      <c r="B117" s="17" t="s">
        <v>71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612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137</v>
      </c>
      <c r="M117" s="20">
        <v>712</v>
      </c>
      <c r="N117" s="14">
        <v>0.35416666666666669</v>
      </c>
      <c r="O117" s="15"/>
    </row>
    <row r="118" spans="1:15" ht="15" customHeight="1" x14ac:dyDescent="0.3">
      <c r="A118" s="59"/>
      <c r="B118" s="17" t="s">
        <v>71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44375</v>
      </c>
      <c r="J118" s="10">
        <f>VLOOKUP(B118&amp;D118,'[1]점검현황(금월)'!$D$7:$AG$265,23,0)</f>
        <v>628</v>
      </c>
      <c r="K118" s="11">
        <f>VLOOKUP(B118&amp;D118,'[1]점검현황(금월)'!$D$7:$AK$265,24,0)</f>
        <v>0.5</v>
      </c>
      <c r="L118" s="12">
        <f>VLOOKUP(B118&amp;D118,'[1]점검현황(금월)'!$D$7:$AK$265,34,0)</f>
        <v>116</v>
      </c>
      <c r="M118" s="20">
        <v>712</v>
      </c>
      <c r="N118" s="14">
        <v>0.3611111111111111</v>
      </c>
      <c r="O118" s="15" t="s">
        <v>73</v>
      </c>
    </row>
    <row r="119" spans="1:15" ht="15" customHeight="1" x14ac:dyDescent="0.3">
      <c r="A119" s="55"/>
      <c r="B119" s="17" t="s">
        <v>74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날짜 확인 불가(클리닝 권고)</v>
      </c>
      <c r="J119" s="10">
        <f>VLOOKUP(B119&amp;D119,'[1]점검현황(금월)'!$D$7:$AG$265,23,0)</f>
        <v>612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306</v>
      </c>
      <c r="M119" s="20">
        <v>712</v>
      </c>
      <c r="N119" s="14">
        <v>0.40277777777777801</v>
      </c>
      <c r="O119" s="15"/>
    </row>
    <row r="120" spans="1:15" ht="15" customHeight="1" x14ac:dyDescent="0.3">
      <c r="A120" s="58" t="s">
        <v>75</v>
      </c>
      <c r="B120" s="17" t="s">
        <v>75</v>
      </c>
      <c r="C120" s="17">
        <v>1</v>
      </c>
      <c r="D120" s="5" t="s">
        <v>76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 t="str">
        <f>VLOOKUP(B120&amp;D120,'[1]점검현황(금월)'!$D$7:$AG$265,27,0)</f>
        <v>날짜 확인 불가(클리닝 권고)</v>
      </c>
      <c r="J120" s="10">
        <f>VLOOKUP(B120&amp;D120,'[1]점검현황(금월)'!$D$7:$AG$265,23,0)</f>
        <v>612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855</v>
      </c>
      <c r="M120" s="20">
        <v>712</v>
      </c>
      <c r="N120" s="14">
        <v>0.36805555555555558</v>
      </c>
      <c r="O120" s="15"/>
    </row>
    <row r="121" spans="1:15" ht="15" customHeight="1" x14ac:dyDescent="0.3">
      <c r="A121" s="58"/>
      <c r="B121" s="17" t="s">
        <v>75</v>
      </c>
      <c r="C121" s="17">
        <v>2</v>
      </c>
      <c r="D121" s="5" t="s">
        <v>77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e-ST</v>
      </c>
      <c r="H121" s="9">
        <f>VLOOKUP(B121&amp;D121,'[1]점검현황(금월)'!$D$2:$AG$265,25,0)</f>
        <v>43697</v>
      </c>
      <c r="I121" s="9" t="str">
        <f>VLOOKUP(B121&amp;D121,'[1]점검현황(금월)'!$D$7:$AG$265,27,0)</f>
        <v>날짜 확인 불가(클리닝 권고)</v>
      </c>
      <c r="J121" s="10">
        <f>VLOOKUP(B121&amp;D121,'[1]점검현황(금월)'!$D$7:$AG$265,23,0)</f>
        <v>612</v>
      </c>
      <c r="K121" s="11">
        <f>VLOOKUP(B121&amp;D121,'[1]점검현황(금월)'!$D$7:$AK$265,24,0)</f>
        <v>0.55555555555555503</v>
      </c>
      <c r="L121" s="12">
        <f>VLOOKUP(B121&amp;D121,'[1]점검현황(금월)'!$D$7:$AK$265,34,0)</f>
        <v>91</v>
      </c>
      <c r="M121" s="20">
        <v>712</v>
      </c>
      <c r="N121" s="14">
        <v>0.79861111111111116</v>
      </c>
      <c r="O121" s="15"/>
    </row>
    <row r="122" spans="1:15" ht="15" customHeight="1" x14ac:dyDescent="0.3">
      <c r="A122" s="58"/>
      <c r="B122" s="17" t="s">
        <v>75</v>
      </c>
      <c r="C122" s="17">
        <v>3</v>
      </c>
      <c r="D122" s="5">
        <v>212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XU106K</v>
      </c>
      <c r="G122" s="8" t="str">
        <f>VLOOKUP(B122&amp;D122,'[1]점검현황(금월)'!$D$2:$AG$265,19,0)</f>
        <v>자체</v>
      </c>
      <c r="H122" s="9" t="str">
        <f>VLOOKUP(B122&amp;D122,'[1]점검현황(금월)'!$D$2:$AG$265,25,0)</f>
        <v>19-09-02/11-2-22/11-2-22/17-9-27</v>
      </c>
      <c r="I122" s="9" t="str">
        <f>VLOOKUP(B122&amp;D122,'[1]점검현황(금월)'!$D$7:$AG$265,27,0)</f>
        <v>20-04-20/날짜확인불가/날짜확인불가/날짜확인불가</v>
      </c>
      <c r="J122" s="10">
        <f>VLOOKUP(B122&amp;D122,'[1]점검현황(금월)'!$D$7:$AG$265,23,0)</f>
        <v>612</v>
      </c>
      <c r="K122" s="11">
        <f>VLOOKUP(B122&amp;D122,'[1]점검현황(금월)'!$D$7:$AK$265,24,0)</f>
        <v>0.55902777777777779</v>
      </c>
      <c r="L122" s="12">
        <f>VLOOKUP(B122&amp;D122,'[1]점검현황(금월)'!$D$7:$AK$265,34,0)</f>
        <v>168</v>
      </c>
      <c r="M122" s="20">
        <v>712</v>
      </c>
      <c r="N122" s="14">
        <v>0.80208333333333337</v>
      </c>
      <c r="O122" s="15"/>
    </row>
    <row r="123" spans="1:15" ht="15" customHeight="1" x14ac:dyDescent="0.3">
      <c r="A123" s="58"/>
      <c r="B123" s="17" t="s">
        <v>75</v>
      </c>
      <c r="C123" s="17">
        <v>4</v>
      </c>
      <c r="D123" s="5">
        <v>331</v>
      </c>
      <c r="E123" s="6" t="str">
        <f>VLOOKUP(B123&amp;D123,'[1]점검현황(금월)'!$D$7:$AG$263,2,0)</f>
        <v>기계공학</v>
      </c>
      <c r="F123" s="7" t="str">
        <f>VLOOKUP(B123&amp;D123,'[1]점검현황(금월)'!$D$7:$AG$265,3,0)</f>
        <v>VX400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43115</v>
      </c>
      <c r="I123" s="9" t="str">
        <f>VLOOKUP(B123&amp;D123,'[1]점검현황(금월)'!$D$7:$AG$265,27,0)</f>
        <v>날짜 확인 불가(클리닝 권고)</v>
      </c>
      <c r="J123" s="10">
        <f>VLOOKUP(B123&amp;D123,'[1]점검현황(금월)'!$D$7:$AG$265,23,0)</f>
        <v>612</v>
      </c>
      <c r="K123" s="11">
        <f>VLOOKUP(B123&amp;D123,'[1]점검현황(금월)'!$D$7:$AK$265,24,0)</f>
        <v>0.5625</v>
      </c>
      <c r="L123" s="12">
        <f>VLOOKUP(B123&amp;D123,'[1]점검현황(금월)'!$D$7:$AK$265,34,0)</f>
        <v>940</v>
      </c>
      <c r="M123" s="20">
        <v>713</v>
      </c>
      <c r="N123" s="14">
        <v>0.80555555555555602</v>
      </c>
      <c r="O123" s="15"/>
    </row>
    <row r="124" spans="1:15" ht="15" customHeight="1" x14ac:dyDescent="0.3">
      <c r="A124" s="58" t="s">
        <v>78</v>
      </c>
      <c r="B124" s="17" t="s">
        <v>78</v>
      </c>
      <c r="C124" s="17">
        <v>1</v>
      </c>
      <c r="D124" s="5">
        <v>107</v>
      </c>
      <c r="E124" s="6" t="str">
        <f>VLOOKUP(B124&amp;D124,'[1]점검현황(금월)'!$D$7:$AG$263,2,0)</f>
        <v>멀티미디어 (자동녹화)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43775</v>
      </c>
      <c r="I124" s="9">
        <f>VLOOKUP(B124&amp;D124,'[1]점검현황(금월)'!$D$7:$AG$265,27,0)</f>
        <v>44341</v>
      </c>
      <c r="J124" s="10">
        <f>VLOOKUP(B124&amp;D124,'[1]점검현황(금월)'!$D$7:$AG$265,23,0)</f>
        <v>629</v>
      </c>
      <c r="K124" s="11">
        <f>VLOOKUP(B124&amp;D124,'[1]점검현황(금월)'!$D$7:$AK$265,24,0)</f>
        <v>0.56944444444444398</v>
      </c>
      <c r="L124" s="12">
        <f>VLOOKUP(B124&amp;D124,'[1]점검현황(금월)'!$D$7:$AK$265,34,0)</f>
        <v>303</v>
      </c>
      <c r="M124" s="20">
        <v>713</v>
      </c>
      <c r="N124" s="14">
        <v>0.35416666666666669</v>
      </c>
      <c r="O124" s="15" t="s">
        <v>79</v>
      </c>
    </row>
    <row r="125" spans="1:15" ht="15" customHeight="1" x14ac:dyDescent="0.3">
      <c r="A125" s="58"/>
      <c r="B125" s="17" t="s">
        <v>78</v>
      </c>
      <c r="C125" s="17">
        <v>2</v>
      </c>
      <c r="D125" s="5">
        <v>108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VX600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43865</v>
      </c>
      <c r="I125" s="9">
        <f>VLOOKUP(B125&amp;D125,'[1]점검현황(금월)'!$D$7:$AG$265,27,0)</f>
        <v>44342</v>
      </c>
      <c r="J125" s="10">
        <f>VLOOKUP(B125&amp;D125,'[1]점검현황(금월)'!$D$7:$AG$265,23,0)</f>
        <v>616</v>
      </c>
      <c r="K125" s="11">
        <f>VLOOKUP(B125&amp;D125,'[1]점검현황(금월)'!$D$7:$AK$265,24,0)</f>
        <v>0.72777777777777775</v>
      </c>
      <c r="L125" s="12">
        <f>VLOOKUP(B125&amp;D125,'[1]점검현황(금월)'!$D$7:$AK$265,34,0)</f>
        <v>178</v>
      </c>
      <c r="M125" s="20">
        <v>713</v>
      </c>
      <c r="N125" s="14">
        <v>0.3611111111111111</v>
      </c>
      <c r="O125" s="15" t="s">
        <v>80</v>
      </c>
    </row>
    <row r="126" spans="1:15" ht="15" customHeight="1" x14ac:dyDescent="0.3">
      <c r="A126" s="58"/>
      <c r="B126" s="17" t="s">
        <v>78</v>
      </c>
      <c r="C126" s="17">
        <v>3</v>
      </c>
      <c r="D126" s="5">
        <v>110</v>
      </c>
      <c r="E126" s="6" t="str">
        <f>VLOOKUP(B126&amp;D126,'[1]점검현황(금월)'!$D$7:$AG$263,2,0)</f>
        <v>멀티미디어 (ZOOM자동녹화)</v>
      </c>
      <c r="F126" s="7" t="str">
        <f>VLOOKUP(B126&amp;D126,'[1]점검현황(금월)'!$D$7:$AG$265,3,0)</f>
        <v>VW540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43882</v>
      </c>
      <c r="I126" s="9">
        <f>VLOOKUP(B126&amp;D126,'[1]점검현황(금월)'!$D$7:$AG$265,27,0)</f>
        <v>43892</v>
      </c>
      <c r="J126" s="10">
        <f>VLOOKUP(B126&amp;D126,'[1]점검현황(금월)'!$D$7:$AG$265,23,0)</f>
        <v>612</v>
      </c>
      <c r="K126" s="11">
        <f>VLOOKUP(B126&amp;D126,'[1]점검현황(금월)'!$D$7:$AK$265,24,0)</f>
        <v>0.58333333333333304</v>
      </c>
      <c r="L126" s="12">
        <f>VLOOKUP(B126&amp;D126,'[1]점검현황(금월)'!$D$7:$AK$265,34,0)</f>
        <v>275</v>
      </c>
      <c r="M126" s="20">
        <v>713</v>
      </c>
      <c r="N126" s="14">
        <v>0.36805555555555558</v>
      </c>
      <c r="O126" s="15"/>
    </row>
    <row r="127" spans="1:15" ht="15" customHeight="1" x14ac:dyDescent="0.3">
      <c r="A127" s="58"/>
      <c r="B127" s="17" t="s">
        <v>78</v>
      </c>
      <c r="C127" s="17">
        <v>4</v>
      </c>
      <c r="D127" s="5">
        <v>111</v>
      </c>
      <c r="E127" s="6" t="str">
        <f>VLOOKUP(B127&amp;D127,'[1]점검현황(금월)'!$D$7:$AG$263,2,0)</f>
        <v>사이버보안 (자동녹화)</v>
      </c>
      <c r="F127" s="7" t="str">
        <f>VLOOKUP(B127&amp;D127,'[1]점검현황(금월)'!$D$7:$AG$265,3,0)</f>
        <v>VX600</v>
      </c>
      <c r="G127" s="8" t="str">
        <f>VLOOKUP(B127&amp;D127,'[1]점검현황(금월)'!$D$2:$AG$265,19,0)</f>
        <v>e-ST</v>
      </c>
      <c r="H127" s="9">
        <f>VLOOKUP(B127&amp;D127,'[1]점검현황(금월)'!$D$2:$AG$265,25,0)</f>
        <v>42263</v>
      </c>
      <c r="I127" s="9" t="str">
        <f>VLOOKUP(B127&amp;D127,'[1]점검현황(금월)'!$D$7:$AG$265,27,0)</f>
        <v>2015-09-16(클리닝 권고)</v>
      </c>
      <c r="J127" s="10">
        <f>VLOOKUP(B127&amp;D127,'[1]점검현황(금월)'!$D$7:$AG$265,23,0)</f>
        <v>612</v>
      </c>
      <c r="K127" s="11">
        <f>VLOOKUP(B127&amp;D127,'[1]점검현황(금월)'!$D$7:$AK$265,24,0)</f>
        <v>0.47916666666666669</v>
      </c>
      <c r="L127" s="12">
        <f>VLOOKUP(B127&amp;D127,'[1]점검현황(금월)'!$D$7:$AK$265,34,0)</f>
        <v>242</v>
      </c>
      <c r="M127" s="20">
        <v>713</v>
      </c>
      <c r="N127" s="14">
        <v>0.79166666666666663</v>
      </c>
      <c r="O127" s="15"/>
    </row>
    <row r="128" spans="1:15" ht="15" customHeight="1" x14ac:dyDescent="0.3">
      <c r="A128" s="58"/>
      <c r="B128" s="17" t="s">
        <v>78</v>
      </c>
      <c r="C128" s="17">
        <v>5</v>
      </c>
      <c r="D128" s="5">
        <v>207</v>
      </c>
      <c r="E128" s="6" t="str">
        <f>VLOOKUP(B128&amp;D128,'[1]점검현황(금월)'!$D$7:$AG$263,2,0)</f>
        <v>신소재(렉쳐댁자동녹화)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 t="str">
        <f>VLOOKUP(B128&amp;D128,'[1]점검현황(금월)'!$D$2:$AG$265,25,0)</f>
        <v>2019-08-00</v>
      </c>
      <c r="I128" s="9" t="str">
        <f>VLOOKUP(B128&amp;D128,'[1]점검현황(금월)'!$D$7:$AG$265,27,0)</f>
        <v>2019-08-00</v>
      </c>
      <c r="J128" s="10">
        <f>VLOOKUP(B128&amp;D128,'[1]점검현황(금월)'!$D$7:$AG$265,23,0)</f>
        <v>612</v>
      </c>
      <c r="K128" s="11">
        <f>VLOOKUP(B128&amp;D128,'[1]점검현황(금월)'!$D$7:$AK$265,24,0)</f>
        <v>0.3611111111111111</v>
      </c>
      <c r="L128" s="12">
        <f>VLOOKUP(B128&amp;D128,'[1]점검현황(금월)'!$D$7:$AK$265,34,0)</f>
        <v>1166</v>
      </c>
      <c r="M128" s="20">
        <v>713</v>
      </c>
      <c r="N128" s="14">
        <v>0.79861111111111116</v>
      </c>
      <c r="O128" s="15"/>
    </row>
    <row r="129" spans="1:15" ht="15" customHeight="1" x14ac:dyDescent="0.3">
      <c r="A129" s="58"/>
      <c r="B129" s="17" t="s">
        <v>78</v>
      </c>
      <c r="C129" s="17">
        <v>6</v>
      </c>
      <c r="D129" s="5">
        <v>211</v>
      </c>
      <c r="E129" s="6" t="str">
        <f>VLOOKUP(B129&amp;D129,'[1]점검현황(금월)'!$D$7:$AG$263,2,0)</f>
        <v>교통시스템(렉쳐댁자동녹화)</v>
      </c>
      <c r="F129" s="7" t="str">
        <f>VLOOKUP(B129&amp;D129,'[1]점검현황(금월)'!$D$7:$AG$265,3,0)</f>
        <v>VW540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43784</v>
      </c>
      <c r="I129" s="9">
        <f>VLOOKUP(B129&amp;D129,'[1]점검현황(금월)'!$D$7:$AG$265,27,0)</f>
        <v>43784</v>
      </c>
      <c r="J129" s="10">
        <f>VLOOKUP(B129&amp;D129,'[1]점검현황(금월)'!$D$7:$AG$265,23,0)</f>
        <v>612</v>
      </c>
      <c r="K129" s="11">
        <f>VLOOKUP(B129&amp;D129,'[1]점검현황(금월)'!$D$7:$AK$265,24,0)</f>
        <v>0.36805555555555558</v>
      </c>
      <c r="L129" s="12">
        <f>VLOOKUP(B129&amp;D129,'[1]점검현황(금월)'!$D$7:$AK$265,34,0)</f>
        <v>736</v>
      </c>
      <c r="M129" s="20">
        <v>713</v>
      </c>
      <c r="N129" s="14">
        <v>0.80555555555555602</v>
      </c>
      <c r="O129" s="15"/>
    </row>
    <row r="130" spans="1:15" ht="15" customHeight="1" x14ac:dyDescent="0.3">
      <c r="A130" s="58"/>
      <c r="B130" s="17" t="s">
        <v>78</v>
      </c>
      <c r="C130" s="17">
        <v>7</v>
      </c>
      <c r="D130" s="5">
        <v>307</v>
      </c>
      <c r="E130" s="6" t="str">
        <f>VLOOKUP(B130&amp;D130,'[1]점검현황(금월)'!$D$7:$AG$263,2,0)</f>
        <v>산업공학(ZOOM자동녹화)</v>
      </c>
      <c r="F130" s="7" t="str">
        <f>VLOOKUP(B130&amp;D130,'[1]점검현황(금월)'!$D$7:$AG$265,3,0)</f>
        <v>VX600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43703</v>
      </c>
      <c r="I130" s="9" t="str">
        <f>VLOOKUP(B130&amp;D130,'[1]점검현황(금월)'!$D$7:$AG$265,27,0)</f>
        <v>2016-11-29(클리닝 권고)</v>
      </c>
      <c r="J130" s="10">
        <f>VLOOKUP(B130&amp;D130,'[1]점검현황(금월)'!$D$7:$AG$265,23,0)</f>
        <v>612</v>
      </c>
      <c r="K130" s="11">
        <f>VLOOKUP(B130&amp;D130,'[1]점검현황(금월)'!$D$7:$AK$265,24,0)</f>
        <v>0.79166666666666663</v>
      </c>
      <c r="L130" s="12">
        <f>VLOOKUP(B130&amp;D130,'[1]점검현황(금월)'!$D$7:$AK$265,34,0)</f>
        <v>568</v>
      </c>
      <c r="M130" s="20">
        <v>713</v>
      </c>
      <c r="N130" s="14">
        <v>0.35416666666666669</v>
      </c>
      <c r="O130" s="15"/>
    </row>
    <row r="131" spans="1:15" ht="15" customHeight="1" x14ac:dyDescent="0.3">
      <c r="A131" s="58"/>
      <c r="B131" s="17" t="s">
        <v>78</v>
      </c>
      <c r="C131" s="17">
        <v>8</v>
      </c>
      <c r="D131" s="5">
        <v>308</v>
      </c>
      <c r="E131" s="6" t="str">
        <f>VLOOKUP(B131&amp;D131,'[1]점검현황(금월)'!$D$7:$AG$263,2,0)</f>
        <v>생명과학(ZOOM자동녹화)</v>
      </c>
      <c r="F131" s="7" t="str">
        <f>VLOOKUP(B131&amp;D131,'[1]점검현황(금월)'!$D$7:$AG$265,3,0)</f>
        <v>VX421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42703</v>
      </c>
      <c r="I131" s="9" t="str">
        <f>VLOOKUP(B131&amp;D131,'[1]점검현황(금월)'!$D$7:$AG$265,27,0)</f>
        <v>2016-11-29(클리닝 권고)</v>
      </c>
      <c r="J131" s="10">
        <f>VLOOKUP(B131&amp;D131,'[1]점검현황(금월)'!$D$7:$AG$265,23,0)</f>
        <v>612</v>
      </c>
      <c r="K131" s="11">
        <f>VLOOKUP(B131&amp;D131,'[1]점검현황(금월)'!$D$7:$AK$265,24,0)</f>
        <v>0.79861111111111116</v>
      </c>
      <c r="L131" s="12">
        <f>VLOOKUP(B131&amp;D131,'[1]점검현황(금월)'!$D$7:$AK$265,34,0)</f>
        <v>412</v>
      </c>
      <c r="M131" s="20">
        <v>713</v>
      </c>
      <c r="N131" s="14">
        <v>0.3611111111111111</v>
      </c>
      <c r="O131" s="15"/>
    </row>
    <row r="132" spans="1:15" ht="15" customHeight="1" x14ac:dyDescent="0.3">
      <c r="A132" s="58"/>
      <c r="B132" s="17" t="s">
        <v>78</v>
      </c>
      <c r="C132" s="17">
        <v>9</v>
      </c>
      <c r="D132" s="5">
        <v>309</v>
      </c>
      <c r="E132" s="6" t="str">
        <f>VLOOKUP(B132&amp;D132,'[1]점검현황(금월)'!$D$7:$AG$263,2,0)</f>
        <v>정통컴 (렉쳐댁자동녹화)</v>
      </c>
      <c r="F132" s="7" t="str">
        <f>VLOOKUP(B132&amp;D132,'[1]점검현황(금월)'!$D$7:$AG$265,3,0)</f>
        <v>VX600</v>
      </c>
      <c r="G132" s="8" t="str">
        <f>VLOOKUP(B132&amp;D132,'[1]점검현황(금월)'!$D$2:$AG$265,19,0)</f>
        <v>e-ST</v>
      </c>
      <c r="H132" s="9">
        <f>VLOOKUP(B132&amp;D132,'[1]점검현황(금월)'!$D$2:$AG$265,25,0)</f>
        <v>43711</v>
      </c>
      <c r="I132" s="9" t="str">
        <f>VLOOKUP(B132&amp;D132,'[1]점검현황(금월)'!$D$7:$AG$265,27,0)</f>
        <v>2016-11-18(클리닝 권고)</v>
      </c>
      <c r="J132" s="10">
        <f>VLOOKUP(B132&amp;D132,'[1]점검현황(금월)'!$D$7:$AG$265,23,0)</f>
        <v>612</v>
      </c>
      <c r="K132" s="11">
        <f>VLOOKUP(B132&amp;D132,'[1]점검현황(금월)'!$D$7:$AK$265,24,0)</f>
        <v>0.80555555555555602</v>
      </c>
      <c r="L132" s="12">
        <f>VLOOKUP(B132&amp;D132,'[1]점검현황(금월)'!$D$7:$AK$265,34,0)</f>
        <v>815</v>
      </c>
      <c r="M132" s="20">
        <v>713</v>
      </c>
      <c r="N132" s="14">
        <v>0.36805555555555558</v>
      </c>
      <c r="O132" s="15"/>
    </row>
    <row r="133" spans="1:15" ht="15" customHeight="1" x14ac:dyDescent="0.3">
      <c r="A133" s="58"/>
      <c r="B133" s="17" t="s">
        <v>78</v>
      </c>
      <c r="C133" s="17">
        <v>10</v>
      </c>
      <c r="D133" s="5">
        <v>310</v>
      </c>
      <c r="E133" s="6" t="str">
        <f>VLOOKUP(B133&amp;D133,'[1]점검현황(금월)'!$D$7:$AG$263,2,0)</f>
        <v>건설시스템(자동녹화)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2019-08-00</v>
      </c>
      <c r="I133" s="9" t="str">
        <f>VLOOKUP(B133&amp;D133,'[1]점검현황(금월)'!$D$7:$AG$265,27,0)</f>
        <v>2019-08-00</v>
      </c>
      <c r="J133" s="10">
        <f>VLOOKUP(B133&amp;D133,'[1]점검현황(금월)'!$D$7:$AG$265,23,0)</f>
        <v>612</v>
      </c>
      <c r="K133" s="11">
        <f>VLOOKUP(B133&amp;D133,'[1]점검현황(금월)'!$D$7:$AK$265,24,0)</f>
        <v>0.35416666666666669</v>
      </c>
      <c r="L133" s="12">
        <f>VLOOKUP(B133&amp;D133,'[1]점검현황(금월)'!$D$7:$AK$265,34,0)</f>
        <v>951</v>
      </c>
      <c r="M133" s="20">
        <v>714</v>
      </c>
      <c r="N133" s="14">
        <v>0.79166666666666663</v>
      </c>
      <c r="O133" s="15"/>
    </row>
    <row r="134" spans="1:15" ht="15" customHeight="1" x14ac:dyDescent="0.3">
      <c r="A134" s="58"/>
      <c r="B134" s="17" t="s">
        <v>78</v>
      </c>
      <c r="C134" s="17">
        <v>11</v>
      </c>
      <c r="D134" s="5">
        <v>311</v>
      </c>
      <c r="E134" s="6" t="str">
        <f>VLOOKUP(B134&amp;D134,'[1]점검현황(금월)'!$D$7:$AG$263,2,0)</f>
        <v>수학과 (ZOOM자동녹화)</v>
      </c>
      <c r="F134" s="7" t="str">
        <f>VLOOKUP(B134&amp;D134,'[1]점검현황(금월)'!$D$7:$AG$265,3,0)</f>
        <v>VW540</v>
      </c>
      <c r="G134" s="8" t="str">
        <f>VLOOKUP(B134&amp;D134,'[1]점검현황(금월)'!$D$2:$AG$265,19,0)</f>
        <v>e-ST</v>
      </c>
      <c r="H134" s="9" t="str">
        <f>VLOOKUP(B134&amp;D134,'[1]점검현황(금월)'!$D$2:$AG$265,25,0)</f>
        <v>2020-02-00</v>
      </c>
      <c r="I134" s="9" t="str">
        <f>VLOOKUP(B134&amp;D134,'[1]점검현황(금월)'!$D$7:$AG$265,27,0)</f>
        <v>2020-02-00</v>
      </c>
      <c r="J134" s="10">
        <f>VLOOKUP(B134&amp;D134,'[1]점검현황(금월)'!$D$7:$AG$265,23,0)</f>
        <v>614</v>
      </c>
      <c r="K134" s="11">
        <f>VLOOKUP(B134&amp;D134,'[1]점검현황(금월)'!$D$7:$AK$265,24,0)</f>
        <v>0.77916666666666667</v>
      </c>
      <c r="L134" s="12">
        <f>VLOOKUP(B134&amp;D134,'[1]점검현황(금월)'!$D$7:$AK$265,34,0)</f>
        <v>206</v>
      </c>
      <c r="M134" s="20">
        <v>714</v>
      </c>
      <c r="N134" s="14">
        <v>0.79861111111111116</v>
      </c>
      <c r="O134" s="15" t="s">
        <v>81</v>
      </c>
    </row>
    <row r="135" spans="1:15" ht="15" customHeight="1" x14ac:dyDescent="0.3">
      <c r="A135" s="58"/>
      <c r="B135" s="17" t="s">
        <v>78</v>
      </c>
      <c r="C135" s="17">
        <v>12</v>
      </c>
      <c r="D135" s="5">
        <v>317</v>
      </c>
      <c r="E135" s="6" t="str">
        <f>VLOOKUP(B135&amp;D135,'[1]점검현황(금월)'!$D$7:$AG$263,2,0)</f>
        <v>정통컴 (자동녹화)</v>
      </c>
      <c r="F135" s="7" t="str">
        <f>VLOOKUP(B135&amp;D135,'[1]점검현황(금월)'!$D$7:$AG$265,3,0)</f>
        <v>VX421</v>
      </c>
      <c r="G135" s="8" t="str">
        <f>VLOOKUP(B135&amp;D135,'[1]점검현황(금월)'!$D$2:$AG$265,19,0)</f>
        <v>e-ST</v>
      </c>
      <c r="H135" s="9">
        <f>VLOOKUP(B135&amp;D135,'[1]점검현황(금월)'!$D$2:$AG$265,25,0)</f>
        <v>42429</v>
      </c>
      <c r="I135" s="9" t="str">
        <f>VLOOKUP(B135&amp;D135,'[1]점검현황(금월)'!$D$7:$AG$265,27,0)</f>
        <v>2016-02-29(클리닝 권고)</v>
      </c>
      <c r="J135" s="10">
        <f>VLOOKUP(B135&amp;D135,'[1]점검현황(금월)'!$D$7:$AG$265,23,0)</f>
        <v>614</v>
      </c>
      <c r="K135" s="11">
        <f>VLOOKUP(B135&amp;D135,'[1]점검현황(금월)'!$D$7:$AK$265,24,0)</f>
        <v>0.80555555555555547</v>
      </c>
      <c r="L135" s="12">
        <f>VLOOKUP(B135&amp;D135,'[1]점검현황(금월)'!$D$7:$AK$265,34,0)</f>
        <v>1238</v>
      </c>
      <c r="M135" s="20">
        <v>714</v>
      </c>
      <c r="N135" s="14">
        <v>0.80208333333333337</v>
      </c>
      <c r="O135" s="15"/>
    </row>
    <row r="136" spans="1:15" ht="15" customHeight="1" x14ac:dyDescent="0.3">
      <c r="A136" s="58"/>
      <c r="B136" s="17" t="s">
        <v>78</v>
      </c>
      <c r="C136" s="17">
        <v>13</v>
      </c>
      <c r="D136" s="5">
        <v>318</v>
      </c>
      <c r="E136" s="6" t="str">
        <f>VLOOKUP(B136&amp;D136,'[1]점검현황(금월)'!$D$7:$AG$263,2,0)</f>
        <v>정 통 컴</v>
      </c>
      <c r="F136" s="7" t="str">
        <f>VLOOKUP(B136&amp;D136,'[1]점검현황(금월)'!$D$7:$AG$265,3,0)</f>
        <v>VX421 / VX431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19-08-19/19-00-00</v>
      </c>
      <c r="I136" s="9" t="str">
        <f>VLOOKUP(B136&amp;D136,'[1]점검현황(금월)'!$D$7:$AG$265,27,0)</f>
        <v>2016-11-24 / 2019-00-00</v>
      </c>
      <c r="J136" s="10">
        <f>VLOOKUP(B136&amp;D136,'[1]점검현황(금월)'!$D$7:$AG$265,23,0)</f>
        <v>614</v>
      </c>
      <c r="K136" s="11">
        <f>VLOOKUP(B136&amp;D136,'[1]점검현황(금월)'!$D$7:$AK$265,24,0)</f>
        <v>0.36805555555555558</v>
      </c>
      <c r="L136" s="12" t="str">
        <f>VLOOKUP(B136&amp;D136,'[1]점검현황(금월)'!$D$7:$AK$265,34,0)</f>
        <v>517/335</v>
      </c>
      <c r="M136" s="20">
        <v>714</v>
      </c>
      <c r="N136" s="14">
        <v>0.80555555555555602</v>
      </c>
      <c r="O136" s="15"/>
    </row>
    <row r="137" spans="1:15" ht="15" customHeight="1" x14ac:dyDescent="0.3">
      <c r="A137" s="58"/>
      <c r="B137" s="17" t="s">
        <v>82</v>
      </c>
      <c r="C137" s="17">
        <v>14</v>
      </c>
      <c r="D137" s="5">
        <v>323</v>
      </c>
      <c r="E137" s="6" t="str">
        <f>VLOOKUP(B137&amp;D137,'[1]점검현황(금월)'!$D$7:$AG$263,2,0)</f>
        <v>산업공학</v>
      </c>
      <c r="F137" s="7" t="str">
        <f>VLOOKUP(B137&amp;D137,'[1]점검현황(금월)'!$D$7:$AG$265,3,0)</f>
        <v>PTMZ771 / PTMZ771</v>
      </c>
      <c r="G137" s="8" t="str">
        <f>VLOOKUP(B137&amp;D137,'[1]점검현황(금월)'!$D$2:$AG$265,19,0)</f>
        <v>e-ST</v>
      </c>
      <c r="H137" s="9" t="str">
        <f>VLOOKUP(B137&amp;D137,'[1]점검현황(금월)'!$D$2:$AG$265,25,0)</f>
        <v>2021-03-00/2021-03-00</v>
      </c>
      <c r="I137" s="9" t="str">
        <f>VLOOKUP(B137&amp;D137,'[1]점검현황(금월)'!$D$7:$AG$265,27,0)</f>
        <v>2021-03-00/2021-03-00</v>
      </c>
      <c r="J137" s="10">
        <f>VLOOKUP(B137&amp;D137,'[1]점검현황(금월)'!$D$7:$AG$265,23,0)</f>
        <v>614</v>
      </c>
      <c r="K137" s="11">
        <f>VLOOKUP(B137&amp;D137,'[1]점검현황(금월)'!$D$7:$AK$265,24,0)</f>
        <v>0.4513888888888889</v>
      </c>
      <c r="L137" s="12" t="str">
        <f>VLOOKUP(B137&amp;D137,'[1]점검현황(금월)'!$D$7:$AK$265,34,0)</f>
        <v>886/477</v>
      </c>
      <c r="M137" s="20">
        <v>714</v>
      </c>
      <c r="N137" s="14">
        <v>0.54166666666666663</v>
      </c>
      <c r="O137" s="15"/>
    </row>
    <row r="138" spans="1:15" ht="15" customHeight="1" x14ac:dyDescent="0.3">
      <c r="A138" s="58"/>
      <c r="B138" s="17" t="s">
        <v>78</v>
      </c>
      <c r="C138" s="17">
        <v>15</v>
      </c>
      <c r="D138" s="5">
        <v>325</v>
      </c>
      <c r="E138" s="6" t="str">
        <f>VLOOKUP(B138&amp;D138,'[1]점검현황(금월)'!$D$7:$AG$263,2,0)</f>
        <v>멀티미디어 (렉쳐댁자동녹화)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43780</v>
      </c>
      <c r="I138" s="9">
        <f>VLOOKUP(B138&amp;D138,'[1]점검현황(금월)'!$D$7:$AG$265,27,0)</f>
        <v>44343</v>
      </c>
      <c r="J138" s="10">
        <f>VLOOKUP(B138&amp;D138,'[1]점검현황(금월)'!$D$7:$AG$265,23,0)</f>
        <v>614</v>
      </c>
      <c r="K138" s="11">
        <f>VLOOKUP(B138&amp;D138,'[1]점검현황(금월)'!$D$7:$AK$265,24,0)</f>
        <v>0.58680555555555558</v>
      </c>
      <c r="L138" s="12">
        <f>VLOOKUP(B138&amp;D138,'[1]점검현황(금월)'!$D$7:$AK$265,34,0)</f>
        <v>341</v>
      </c>
      <c r="M138" s="20">
        <v>714</v>
      </c>
      <c r="N138" s="14">
        <v>0.35416666666666669</v>
      </c>
      <c r="O138" s="15"/>
    </row>
    <row r="139" spans="1:15" ht="15" customHeight="1" x14ac:dyDescent="0.3">
      <c r="A139" s="58"/>
      <c r="B139" s="17" t="s">
        <v>78</v>
      </c>
      <c r="C139" s="17">
        <v>16</v>
      </c>
      <c r="D139" s="5">
        <v>328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VX421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43062</v>
      </c>
      <c r="I139" s="9">
        <f>VLOOKUP(B139&amp;D139,'[1]점검현황(금월)'!$D$7:$AG$265,27,0)</f>
        <v>43062</v>
      </c>
      <c r="J139" s="10">
        <f>VLOOKUP(B139&amp;D139,'[1]점검현황(금월)'!$D$7:$AG$265,23,0)</f>
        <v>614</v>
      </c>
      <c r="K139" s="11">
        <f>VLOOKUP(B139&amp;D139,'[1]점검현황(금월)'!$D$7:$AK$265,24,0)</f>
        <v>0.66319444444444442</v>
      </c>
      <c r="L139" s="12">
        <f>VLOOKUP(B139&amp;D139,'[1]점검현황(금월)'!$D$7:$AK$265,34,0)</f>
        <v>1347</v>
      </c>
      <c r="M139" s="20">
        <v>714</v>
      </c>
      <c r="N139" s="14">
        <v>0.3611111111111111</v>
      </c>
      <c r="O139" s="15"/>
    </row>
    <row r="140" spans="1:15" ht="15" customHeight="1" x14ac:dyDescent="0.3">
      <c r="A140" s="58"/>
      <c r="B140" s="17" t="s">
        <v>78</v>
      </c>
      <c r="C140" s="17">
        <v>17</v>
      </c>
      <c r="D140" s="5">
        <v>333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VX410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43696</v>
      </c>
      <c r="I140" s="9">
        <f>VLOOKUP(B140&amp;D140,'[1]점검현황(금월)'!$D$7:$AG$265,27,0)</f>
        <v>42950</v>
      </c>
      <c r="J140" s="10">
        <f>VLOOKUP(B140&amp;D140,'[1]점검현황(금월)'!$D$7:$AG$265,23,0)</f>
        <v>614</v>
      </c>
      <c r="K140" s="11">
        <f>VLOOKUP(B140&amp;D140,'[1]점검현황(금월)'!$D$7:$AK$265,24,0)</f>
        <v>0.66666666666666663</v>
      </c>
      <c r="L140" s="12">
        <f>VLOOKUP(B140&amp;D140,'[1]점검현황(금월)'!$D$7:$AK$265,34,0)</f>
        <v>1501</v>
      </c>
      <c r="M140" s="20">
        <v>714</v>
      </c>
      <c r="N140" s="14">
        <v>0.36458333333333331</v>
      </c>
      <c r="O140" s="15"/>
    </row>
    <row r="141" spans="1:15" ht="15" customHeight="1" x14ac:dyDescent="0.3">
      <c r="A141" s="58"/>
      <c r="B141" s="17" t="s">
        <v>78</v>
      </c>
      <c r="C141" s="17">
        <v>18</v>
      </c>
      <c r="D141" s="5">
        <v>336</v>
      </c>
      <c r="E141" s="6" t="str">
        <f>VLOOKUP(B141&amp;D141,'[1]점검현황(금월)'!$D$7:$AG$263,2,0)</f>
        <v>정 통 컴</v>
      </c>
      <c r="F141" s="7" t="str">
        <f>VLOOKUP(B141&amp;D141,'[1]점검현황(금월)'!$D$7:$AG$265,3,0)</f>
        <v>VX421</v>
      </c>
      <c r="G141" s="8" t="str">
        <f>VLOOKUP(B141&amp;D141,'[1]점검현황(금월)'!$D$2:$AG$265,19,0)</f>
        <v>e-ST</v>
      </c>
      <c r="H141" s="9">
        <f>VLOOKUP(B141&amp;D141,'[1]점검현황(금월)'!$D$2:$AG$265,25,0)</f>
        <v>42975</v>
      </c>
      <c r="I141" s="9">
        <f>VLOOKUP(B141&amp;D141,'[1]점검현황(금월)'!$D$7:$AG$265,27,0)</f>
        <v>42975</v>
      </c>
      <c r="J141" s="10">
        <f>VLOOKUP(B141&amp;D141,'[1]점검현황(금월)'!$D$7:$AG$265,23,0)</f>
        <v>614</v>
      </c>
      <c r="K141" s="11">
        <f>VLOOKUP(B141&amp;D141,'[1]점검현황(금월)'!$D$7:$AK$265,24,0)</f>
        <v>0.80555555555555602</v>
      </c>
      <c r="L141" s="12">
        <f>VLOOKUP(B141&amp;D141,'[1]점검현황(금월)'!$D$7:$AK$265,34,0)</f>
        <v>269</v>
      </c>
      <c r="M141" s="20">
        <v>714</v>
      </c>
      <c r="N141" s="14">
        <v>0.36805555555555558</v>
      </c>
      <c r="O141" s="15"/>
    </row>
    <row r="142" spans="1:15" ht="15" customHeight="1" x14ac:dyDescent="0.3">
      <c r="A142" s="58"/>
      <c r="B142" s="17" t="s">
        <v>78</v>
      </c>
      <c r="C142" s="17">
        <v>19</v>
      </c>
      <c r="D142" s="5">
        <v>407</v>
      </c>
      <c r="E142" s="6" t="str">
        <f>VLOOKUP(B142&amp;D142,'[1]점검현황(금월)'!$D$7:$AG$263,2,0)</f>
        <v>SW특성화 (렉쳐댁자동녹화)</v>
      </c>
      <c r="F142" s="7" t="str">
        <f>VLOOKUP(B142&amp;D142,'[1]점검현황(금월)'!$D$7:$AG$265,3,0)</f>
        <v>EX600 / EX600 / EX600</v>
      </c>
      <c r="G142" s="8" t="str">
        <f>VLOOKUP(B142&amp;D142,'[1]점검현황(금월)'!$D$2:$AG$265,19,0)</f>
        <v>e-ST</v>
      </c>
      <c r="H142" s="9" t="str">
        <f>VLOOKUP(B142&amp;D142,'[1]점검현황(금월)'!$D$2:$AG$265,25,0)</f>
        <v>19-07-03/19-07-03/19-4-19</v>
      </c>
      <c r="I142" s="9" t="str">
        <f>VLOOKUP(B142&amp;D142,'[1]점검현황(금월)'!$D$7:$AG$265,27,0)</f>
        <v>13-02-18/13-02-18/16-03-19</v>
      </c>
      <c r="J142" s="10">
        <f>VLOOKUP(B142&amp;D142,'[1]점검현황(금월)'!$D$7:$AG$265,23,0)</f>
        <v>614</v>
      </c>
      <c r="K142" s="11">
        <f>VLOOKUP(B142&amp;D142,'[1]점검현황(금월)'!$D$7:$AK$265,24,0)</f>
        <v>0.3611111111111111</v>
      </c>
      <c r="L142" s="12" t="str">
        <f>VLOOKUP(B142&amp;D142,'[1]점검현황(금월)'!$D$7:$AK$265,34,0)</f>
        <v>509/464/595</v>
      </c>
      <c r="M142" s="20">
        <v>714</v>
      </c>
      <c r="N142" s="14">
        <v>0.79861111111111116</v>
      </c>
      <c r="O142" s="15"/>
    </row>
    <row r="143" spans="1:15" ht="15" customHeight="1" x14ac:dyDescent="0.3">
      <c r="A143" s="58"/>
      <c r="B143" s="17" t="s">
        <v>82</v>
      </c>
      <c r="C143" s="17">
        <v>20</v>
      </c>
      <c r="D143" s="5">
        <v>409</v>
      </c>
      <c r="E143" s="6" t="str">
        <f>VLOOKUP(B143&amp;D143,'[1]점검현황(금월)'!$D$7:$AG$263,2,0)</f>
        <v>정통컴 (렉쳐댁자동녹화)</v>
      </c>
      <c r="F143" s="7" t="str">
        <f>VLOOKUP(B143&amp;D143,'[1]점검현황(금월)'!$D$7:$AG$265,3,0)</f>
        <v>VX421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43649</v>
      </c>
      <c r="I143" s="9">
        <f>VLOOKUP(B143&amp;D143,'[1]점검현황(금월)'!$D$7:$AG$265,27,0)</f>
        <v>43062</v>
      </c>
      <c r="J143" s="10">
        <f>VLOOKUP(B143&amp;D143,'[1]점검현황(금월)'!$D$7:$AG$265,23,0)</f>
        <v>614</v>
      </c>
      <c r="K143" s="11">
        <f>VLOOKUP(B143&amp;D143,'[1]점검현황(금월)'!$D$7:$AK$265,24,0)</f>
        <v>0.36805555555555503</v>
      </c>
      <c r="L143" s="12">
        <f>VLOOKUP(B143&amp;D143,'[1]점검현황(금월)'!$D$7:$AK$265,34,0)</f>
        <v>1147</v>
      </c>
      <c r="M143" s="20">
        <v>715</v>
      </c>
      <c r="N143" s="14">
        <v>0.80555555555555602</v>
      </c>
      <c r="O143" s="15"/>
    </row>
    <row r="144" spans="1:15" ht="15" customHeight="1" x14ac:dyDescent="0.3">
      <c r="A144" s="58"/>
      <c r="B144" s="17" t="s">
        <v>82</v>
      </c>
      <c r="C144" s="17">
        <v>21</v>
      </c>
      <c r="D144" s="5">
        <v>410</v>
      </c>
      <c r="E144" s="6" t="str">
        <f>VLOOKUP(B144&amp;D144,'[1]점검현황(금월)'!$D$7:$AG$263,2,0)</f>
        <v>사이버보안</v>
      </c>
      <c r="F144" s="7" t="str">
        <f>VLOOKUP(B144&amp;D144,'[1]점검현황(금월)'!$D$7:$AG$265,3,0)</f>
        <v>VX600</v>
      </c>
      <c r="G144" s="8" t="str">
        <f>VLOOKUP(B144&amp;D144,'[1]점검현황(금월)'!$D$2:$AG$265,19,0)</f>
        <v>구</v>
      </c>
      <c r="H144" s="9">
        <f>VLOOKUP(B144&amp;D144,'[1]점검현황(금월)'!$D$2:$AG$265,25,0)</f>
        <v>43703</v>
      </c>
      <c r="I144" s="9" t="str">
        <f>VLOOKUP(B144&amp;D144,'[1]점검현황(금월)'!$D$7:$AG$265,27,0)</f>
        <v>2016-11-24(클리닝 권고)</v>
      </c>
      <c r="J144" s="10">
        <f>VLOOKUP(B144&amp;D144,'[1]점검현황(금월)'!$D$7:$AG$265,23,0)</f>
        <v>618</v>
      </c>
      <c r="K144" s="11">
        <f>VLOOKUP(B144&amp;D144,'[1]점검현황(금월)'!$D$7:$AK$265,24,0)</f>
        <v>0.375</v>
      </c>
      <c r="L144" s="12">
        <f>VLOOKUP(B144&amp;D144,'[1]점검현황(금월)'!$D$7:$AK$265,34,0)</f>
        <v>682</v>
      </c>
      <c r="M144" s="20">
        <v>715</v>
      </c>
      <c r="N144" s="14">
        <v>0.375</v>
      </c>
      <c r="O144" s="15" t="s">
        <v>38</v>
      </c>
    </row>
    <row r="145" spans="1:15" ht="15" customHeight="1" x14ac:dyDescent="0.3">
      <c r="A145" s="58"/>
      <c r="B145" s="17" t="s">
        <v>78</v>
      </c>
      <c r="C145" s="17">
        <v>22</v>
      </c>
      <c r="D145" s="8">
        <v>415</v>
      </c>
      <c r="E145" s="6" t="str">
        <f>VLOOKUP(B145&amp;D145,'[1]점검현황(금월)'!$D$7:$AG$263,2,0)</f>
        <v>교통시스템</v>
      </c>
      <c r="F145" s="7" t="str">
        <f>VLOOKUP(B145&amp;D145,'[1]점검현황(금월)'!$D$7:$AG$265,3,0)</f>
        <v>LB353</v>
      </c>
      <c r="G145" s="8" t="str">
        <f>VLOOKUP(B145&amp;D145,'[1]점검현황(금월)'!$D$2:$AG$265,19,0)</f>
        <v>자체</v>
      </c>
      <c r="H145" s="9">
        <f>VLOOKUP(B145&amp;D145,'[1]점검현황(금월)'!$D$2:$AG$265,25,0)</f>
        <v>43075</v>
      </c>
      <c r="I145" s="9">
        <f>VLOOKUP(B145&amp;D145,'[1]점검현황(금월)'!$D$7:$AG$265,27,0)</f>
        <v>43075</v>
      </c>
      <c r="J145" s="10">
        <f>VLOOKUP(B145&amp;D145,'[1]점검현황(금월)'!$D$7:$AG$265,23,0)</f>
        <v>615</v>
      </c>
      <c r="K145" s="11">
        <f>VLOOKUP(B145&amp;D145,'[1]점검현황(금월)'!$D$7:$AK$265,24,0)</f>
        <v>0.38194444444444398</v>
      </c>
      <c r="L145" s="12">
        <f>VLOOKUP(B145&amp;D145,'[1]점검현황(금월)'!$D$7:$AK$265,34,0)</f>
        <v>131</v>
      </c>
      <c r="M145" s="20">
        <v>715</v>
      </c>
      <c r="N145" s="14">
        <v>0.38194444444444442</v>
      </c>
      <c r="O145" s="15"/>
    </row>
    <row r="146" spans="1:15" ht="15" customHeight="1" x14ac:dyDescent="0.3">
      <c r="A146" s="58"/>
      <c r="B146" s="17" t="s">
        <v>78</v>
      </c>
      <c r="C146" s="17">
        <v>23</v>
      </c>
      <c r="D146" s="8">
        <v>435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XU105K / EW730</v>
      </c>
      <c r="G146" s="8" t="str">
        <f>VLOOKUP(B146&amp;D146,'[1]점검현황(금월)'!$D$2:$AG$265,19,0)</f>
        <v>e-ST</v>
      </c>
      <c r="H146" s="9" t="str">
        <f>VLOOKUP(B146&amp;D146,'[1]점검현황(금월)'!$D$2:$AG$265,25,0)</f>
        <v>15-09-16 / 19-09-03</v>
      </c>
      <c r="I146" s="9" t="str">
        <f>VLOOKUP(B146&amp;D146,'[1]점검현황(금월)'!$D$7:$AG$265,27,0)</f>
        <v>16-08-16 / 날짜 확인 불가(클리닝 권고)</v>
      </c>
      <c r="J146" s="10">
        <f>VLOOKUP(B146&amp;D146,'[1]점검현황(금월)'!$D$7:$AG$265,23,0)</f>
        <v>615</v>
      </c>
      <c r="K146" s="11">
        <f>VLOOKUP(B146&amp;D146,'[1]점검현황(금월)'!$D$7:$AK$265,24,0)</f>
        <v>0.39583333333333331</v>
      </c>
      <c r="L146" s="12" t="str">
        <f>VLOOKUP(B146&amp;D146,'[1]점검현황(금월)'!$D$7:$AK$265,34,0)</f>
        <v>1536/15</v>
      </c>
      <c r="M146" s="20">
        <v>715</v>
      </c>
      <c r="N146" s="14">
        <v>0.38541666666666669</v>
      </c>
      <c r="O146" s="15"/>
    </row>
    <row r="147" spans="1:15" ht="15" customHeight="1" x14ac:dyDescent="0.3">
      <c r="A147" s="58"/>
      <c r="B147" s="17" t="s">
        <v>78</v>
      </c>
      <c r="C147" s="17">
        <v>24</v>
      </c>
      <c r="D147" s="5">
        <v>621</v>
      </c>
      <c r="E147" s="6" t="str">
        <f>VLOOKUP(B147&amp;D147,'[1]점검현황(금월)'!$D$7:$AG$263,2,0)</f>
        <v>수학과 LAB</v>
      </c>
      <c r="F147" s="7" t="str">
        <f>VLOOKUP(B147&amp;D147,'[1]점검현황(금월)'!$D$7:$AG$265,3,0)</f>
        <v>EB-5900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42517</v>
      </c>
      <c r="I147" s="9" t="str">
        <f>VLOOKUP(B147&amp;D147,'[1]점검현황(금월)'!$D$7:$AG$265,27,0)</f>
        <v>날짜 확인 불가(클리닝 권고)</v>
      </c>
      <c r="J147" s="10">
        <f>VLOOKUP(B147&amp;D147,'[1]점검현황(금월)'!$D$7:$AG$265,23,0)</f>
        <v>615</v>
      </c>
      <c r="K147" s="11">
        <f>VLOOKUP(B147&amp;D147,'[1]점검현황(금월)'!$D$7:$AK$265,24,0)</f>
        <v>0.79166666666666663</v>
      </c>
      <c r="L147" s="12">
        <f>VLOOKUP(B147&amp;D147,'[1]점검현황(금월)'!$D$7:$AK$265,34,0)</f>
        <v>875</v>
      </c>
      <c r="M147" s="20">
        <v>715</v>
      </c>
      <c r="N147" s="14">
        <v>0.38888888888888901</v>
      </c>
      <c r="O147" s="15"/>
    </row>
    <row r="148" spans="1:15" ht="15" customHeight="1" x14ac:dyDescent="0.3">
      <c r="A148" s="58"/>
      <c r="B148" s="17" t="s">
        <v>78</v>
      </c>
      <c r="C148" s="17">
        <v>25</v>
      </c>
      <c r="D148" s="5">
        <v>735</v>
      </c>
      <c r="E148" s="6" t="str">
        <f>VLOOKUP(B148&amp;D148,'[1]점검현황(금월)'!$D$7:$AG$263,2,0)</f>
        <v>대학원</v>
      </c>
      <c r="F148" s="7" t="str">
        <f>VLOOKUP(B148&amp;D148,'[1]점검현황(금월)'!$D$7:$AG$265,3,0)</f>
        <v>VX421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44028</v>
      </c>
      <c r="I148" s="9">
        <f>VLOOKUP(B148&amp;D148,'[1]점검현황(금월)'!$D$7:$AG$265,27,0)</f>
        <v>42788</v>
      </c>
      <c r="J148" s="10">
        <f>VLOOKUP(B148&amp;D148,'[1]점검현황(금월)'!$D$7:$AG$265,23,0)</f>
        <v>615</v>
      </c>
      <c r="K148" s="11">
        <f>VLOOKUP(B148&amp;D148,'[1]점검현황(금월)'!$D$7:$AK$265,24,0)</f>
        <v>0.79861111111111116</v>
      </c>
      <c r="L148" s="12">
        <f>VLOOKUP(B148&amp;D148,'[1]점검현황(금월)'!$D$7:$AK$265,34,0)</f>
        <v>10</v>
      </c>
      <c r="M148" s="20">
        <v>715</v>
      </c>
      <c r="N148" s="14">
        <v>0.39583333333333298</v>
      </c>
      <c r="O148" s="15"/>
    </row>
    <row r="149" spans="1:15" ht="15" customHeight="1" x14ac:dyDescent="0.3">
      <c r="A149" s="58"/>
      <c r="B149" s="17" t="s">
        <v>78</v>
      </c>
      <c r="C149" s="17">
        <v>26</v>
      </c>
      <c r="D149" s="5">
        <v>1001</v>
      </c>
      <c r="E149" s="6" t="str">
        <f>VLOOKUP(B149&amp;D149,'[1]점검현황(금월)'!$D$7:$AG$263,2,0)</f>
        <v>대학원(ZOOM자동녹화)</v>
      </c>
      <c r="F149" s="7" t="str">
        <f>VLOOKUP(B149&amp;D149,'[1]점검현황(금월)'!$D$7:$AG$265,3,0)</f>
        <v>VX421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42788</v>
      </c>
      <c r="I149" s="9">
        <f>VLOOKUP(B149&amp;D149,'[1]점검현황(금월)'!$D$7:$AG$265,27,0)</f>
        <v>42788</v>
      </c>
      <c r="J149" s="10">
        <f>VLOOKUP(B149&amp;D149,'[1]점검현황(금월)'!$D$7:$AG$265,23,0)</f>
        <v>615</v>
      </c>
      <c r="K149" s="11">
        <f>VLOOKUP(B149&amp;D149,'[1]점검현황(금월)'!$D$7:$AK$265,24,0)</f>
        <v>0.80555555555555602</v>
      </c>
      <c r="L149" s="12">
        <f>VLOOKUP(B149&amp;D149,'[1]점검현황(금월)'!$D$7:$AK$265,34,0)</f>
        <v>1550</v>
      </c>
      <c r="M149" s="20">
        <v>715</v>
      </c>
      <c r="N149" s="14">
        <v>0.40277777777777801</v>
      </c>
      <c r="O149" s="15"/>
    </row>
    <row r="150" spans="1:15" ht="15" customHeight="1" x14ac:dyDescent="0.3">
      <c r="A150" s="58"/>
      <c r="B150" s="17" t="s">
        <v>78</v>
      </c>
      <c r="C150" s="17">
        <v>27</v>
      </c>
      <c r="D150" s="5">
        <v>1002</v>
      </c>
      <c r="E150" s="6" t="str">
        <f>VLOOKUP(B150&amp;D150,'[1]점검현황(금월)'!$D$7:$AG$263,2,0)</f>
        <v>대학원</v>
      </c>
      <c r="F150" s="7" t="str">
        <f>VLOOKUP(B150&amp;D150,'[1]점검현황(금월)'!$D$7:$AG$265,3,0)</f>
        <v>VX421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42788</v>
      </c>
      <c r="I150" s="9">
        <f>VLOOKUP(B150&amp;D150,'[1]점검현황(금월)'!$D$7:$AG$265,27,0)</f>
        <v>42788</v>
      </c>
      <c r="J150" s="10">
        <f>VLOOKUP(B150&amp;D150,'[1]점검현황(금월)'!$D$7:$AG$265,23,0)</f>
        <v>615</v>
      </c>
      <c r="K150" s="11">
        <f>VLOOKUP(B150&amp;D150,'[1]점검현황(금월)'!$D$7:$AK$265,24,0)</f>
        <v>0.35416666666666669</v>
      </c>
      <c r="L150" s="12">
        <f>VLOOKUP(B150&amp;D150,'[1]점검현황(금월)'!$D$7:$AK$265,34,0)</f>
        <v>1858</v>
      </c>
      <c r="M150" s="20">
        <v>715</v>
      </c>
      <c r="N150" s="14">
        <v>0.40972222222222199</v>
      </c>
      <c r="O150" s="15"/>
    </row>
    <row r="151" spans="1:15" ht="15" customHeight="1" x14ac:dyDescent="0.3">
      <c r="A151" s="58"/>
      <c r="B151" s="17" t="s">
        <v>78</v>
      </c>
      <c r="C151" s="17">
        <v>28</v>
      </c>
      <c r="D151" s="5">
        <v>1020</v>
      </c>
      <c r="E151" s="6" t="str">
        <f>VLOOKUP(B151&amp;D151,'[1]점검현황(금월)'!$D$7:$AG$263,2,0)</f>
        <v>건설교통 (CAD실)</v>
      </c>
      <c r="F151" s="7" t="str">
        <f>VLOOKUP(B151&amp;D151,'[1]점검현황(금월)'!$D$7:$AG$265,3,0)</f>
        <v>VW540</v>
      </c>
      <c r="G151" s="8" t="str">
        <f>VLOOKUP(B151&amp;D151,'[1]점검현황(금월)'!$D$2:$AG$265,19,0)</f>
        <v>e-ST</v>
      </c>
      <c r="H151" s="9">
        <f>VLOOKUP(B151&amp;D151,'[1]점검현황(금월)'!$D$2:$AG$265,25,0)</f>
        <v>43784</v>
      </c>
      <c r="I151" s="9">
        <f>VLOOKUP(B151&amp;D151,'[1]점검현황(금월)'!$D$7:$AG$265,27,0)</f>
        <v>43784</v>
      </c>
      <c r="J151" s="10">
        <f>VLOOKUP(B151&amp;D151,'[1]점검현황(금월)'!$D$7:$AG$265,23,0)</f>
        <v>615</v>
      </c>
      <c r="K151" s="11">
        <f>VLOOKUP(B151&amp;D151,'[1]점검현황(금월)'!$D$7:$AK$265,24,0)</f>
        <v>0.36805555555555558</v>
      </c>
      <c r="L151" s="12">
        <f>VLOOKUP(B151&amp;D151,'[1]점검현황(금월)'!$D$7:$AK$265,34,0)</f>
        <v>112</v>
      </c>
      <c r="M151" s="20">
        <v>715</v>
      </c>
      <c r="N151" s="14">
        <v>0.42361111111111099</v>
      </c>
      <c r="O151" s="15"/>
    </row>
    <row r="152" spans="1:15" ht="15" customHeight="1" x14ac:dyDescent="0.3">
      <c r="A152" s="58"/>
      <c r="B152" s="17" t="s">
        <v>78</v>
      </c>
      <c r="C152" s="17">
        <v>29</v>
      </c>
      <c r="D152" s="5">
        <v>1023</v>
      </c>
      <c r="E152" s="6" t="str">
        <f>VLOOKUP(B152&amp;D152,'[1]점검현황(금월)'!$D$7:$AG$263,2,0)</f>
        <v>토목공학 (CAD실)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구</v>
      </c>
      <c r="H152" s="9">
        <f>VLOOKUP(B152&amp;D152,'[1]점검현황(금월)'!$D$2:$AG$265,25,0)</f>
        <v>44069</v>
      </c>
      <c r="I152" s="9" t="str">
        <f>VLOOKUP(B152&amp;D152,'[1]점검현황(금월)'!$D$7:$AG$265,27,0)</f>
        <v>2019-08-00</v>
      </c>
      <c r="J152" s="10">
        <f>VLOOKUP(B152&amp;D152,'[1]점검현황(금월)'!$D$7:$AG$265,23,0)</f>
        <v>615</v>
      </c>
      <c r="K152" s="11">
        <f>VLOOKUP(B152&amp;D152,'[1]점검현황(금월)'!$D$7:$AK$265,24,0)</f>
        <v>0.79166666666666663</v>
      </c>
      <c r="L152" s="12">
        <f>VLOOKUP(B152&amp;D152,'[1]점검현황(금월)'!$D$7:$AK$265,34,0)</f>
        <v>41</v>
      </c>
      <c r="M152" s="20">
        <v>715</v>
      </c>
      <c r="N152" s="14">
        <v>0.43055555555555503</v>
      </c>
      <c r="O152" s="15"/>
    </row>
    <row r="153" spans="1:15" ht="15" customHeight="1" x14ac:dyDescent="0.3">
      <c r="A153" s="58"/>
      <c r="B153" s="17" t="s">
        <v>78</v>
      </c>
      <c r="C153" s="17">
        <v>30</v>
      </c>
      <c r="D153" s="5">
        <v>1025</v>
      </c>
      <c r="E153" s="6" t="str">
        <f>VLOOKUP(B153&amp;D153,'[1]점검현황(금월)'!$D$7:$AG$263,2,0)</f>
        <v>정 통 컴 (렉쳐댁자동녹화)</v>
      </c>
      <c r="F153" s="7" t="str">
        <f>VLOOKUP(B153&amp;D153,'[1]점검현황(금월)'!$D$7:$AG$265,3,0)</f>
        <v>VX600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43713</v>
      </c>
      <c r="I153" s="9" t="str">
        <f>VLOOKUP(B153&amp;D153,'[1]점검현황(금월)'!$D$7:$AG$265,27,0)</f>
        <v>2016-03-17(클리닝 권고)</v>
      </c>
      <c r="J153" s="10">
        <f>VLOOKUP(B153&amp;D153,'[1]점검현황(금월)'!$D$7:$AG$265,23,0)</f>
        <v>616</v>
      </c>
      <c r="K153" s="11">
        <f>VLOOKUP(B153&amp;D153,'[1]점검현황(금월)'!$D$7:$AK$265,24,0)</f>
        <v>0.79861111111111116</v>
      </c>
      <c r="L153" s="12">
        <f>VLOOKUP(B153&amp;D153,'[1]점검현황(금월)'!$D$7:$AK$265,34,0)</f>
        <v>433</v>
      </c>
      <c r="M153" s="20">
        <v>716</v>
      </c>
      <c r="N153" s="14">
        <v>0.4375</v>
      </c>
      <c r="O153" s="15" t="s">
        <v>37</v>
      </c>
    </row>
    <row r="154" spans="1:15" ht="15" customHeight="1" x14ac:dyDescent="0.3">
      <c r="A154" s="54" t="s">
        <v>83</v>
      </c>
      <c r="B154" s="17" t="s">
        <v>84</v>
      </c>
      <c r="C154" s="17">
        <v>1</v>
      </c>
      <c r="D154" s="5" t="s">
        <v>85</v>
      </c>
      <c r="E154" s="6" t="str">
        <f>VLOOKUP(B154&amp;D154,'[1]점검현황(금월)'!$D$7:$AG$263,2,0)</f>
        <v>미디어 (ZOOM자동녹화)</v>
      </c>
      <c r="F154" s="7" t="str">
        <f>VLOOKUP(B154&amp;D154,'[1]점검현황(금월)'!$D$7:$AG$265,3,0)</f>
        <v>VW540 / VW540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44034</v>
      </c>
      <c r="I154" s="9">
        <f>VLOOKUP(B154&amp;D154,'[1]점검현황(금월)'!$D$7:$AG$265,27,0)</f>
        <v>44034</v>
      </c>
      <c r="J154" s="10">
        <f>VLOOKUP(B154&amp;D154,'[1]점검현황(금월)'!$D$7:$AG$265,23,0)</f>
        <v>616</v>
      </c>
      <c r="K154" s="11">
        <f>VLOOKUP(B154&amp;D154,'[1]점검현황(금월)'!$D$7:$AK$265,24,0)</f>
        <v>0.80555555555555602</v>
      </c>
      <c r="L154" s="12" t="str">
        <f>VLOOKUP(B154&amp;D154,'[1]점검현황(금월)'!$D$7:$AK$265,34,0)</f>
        <v>17/17</v>
      </c>
      <c r="M154" s="20">
        <v>716</v>
      </c>
      <c r="N154" s="14">
        <v>0.44444444444444398</v>
      </c>
      <c r="O154" s="15"/>
    </row>
    <row r="155" spans="1:15" ht="15" customHeight="1" x14ac:dyDescent="0.3">
      <c r="A155" s="59"/>
      <c r="B155" s="17" t="s">
        <v>84</v>
      </c>
      <c r="C155" s="17">
        <v>2</v>
      </c>
      <c r="D155" s="5">
        <v>113</v>
      </c>
      <c r="E155" s="6" t="str">
        <f>VLOOKUP(B155&amp;D155,'[1]점검현황(금월)'!$D$7:$AG$263,2,0)</f>
        <v>데이터사이언스(렉쳐댁자동녹화)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42822</v>
      </c>
      <c r="I155" s="9">
        <f>VLOOKUP(B155&amp;D155,'[1]점검현황(금월)'!$D$7:$AG$265,27,0)</f>
        <v>42822</v>
      </c>
      <c r="J155" s="10">
        <f>VLOOKUP(B155&amp;D155,'[1]점검현황(금월)'!$D$7:$AG$265,23,0)</f>
        <v>616</v>
      </c>
      <c r="K155" s="11">
        <f>VLOOKUP(B155&amp;D155,'[1]점검현황(금월)'!$D$7:$AK$265,24,0)</f>
        <v>0.375</v>
      </c>
      <c r="L155" s="12">
        <f>VLOOKUP(B155&amp;D155,'[1]점검현황(금월)'!$D$7:$AK$265,34,0)</f>
        <v>1836</v>
      </c>
      <c r="M155" s="20">
        <v>716</v>
      </c>
      <c r="N155" s="14">
        <v>0.79166666666666663</v>
      </c>
      <c r="O155" s="15"/>
    </row>
    <row r="156" spans="1:15" ht="15" customHeight="1" x14ac:dyDescent="0.3">
      <c r="A156" s="59"/>
      <c r="B156" s="17" t="s">
        <v>84</v>
      </c>
      <c r="C156" s="17">
        <v>3</v>
      </c>
      <c r="D156" s="5">
        <v>115</v>
      </c>
      <c r="E156" s="6" t="str">
        <f>VLOOKUP(B156&amp;D156,'[1]점검현황(금월)'!$D$7:$AG$263,2,0)</f>
        <v>평생교육원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42822</v>
      </c>
      <c r="I156" s="9">
        <f>VLOOKUP(B156&amp;D156,'[1]점검현황(금월)'!$D$7:$AG$265,27,0)</f>
        <v>42822</v>
      </c>
      <c r="J156" s="10">
        <f>VLOOKUP(B156&amp;D156,'[1]점검현황(금월)'!$D$7:$AG$265,23,0)</f>
        <v>616</v>
      </c>
      <c r="K156" s="11">
        <f>VLOOKUP(B156&amp;D156,'[1]점검현황(금월)'!$D$7:$AK$265,24,0)</f>
        <v>0.38194444444444398</v>
      </c>
      <c r="L156" s="12">
        <f>VLOOKUP(B156&amp;D156,'[1]점검현황(금월)'!$D$7:$AK$265,34,0)</f>
        <v>1868</v>
      </c>
      <c r="M156" s="20">
        <v>716</v>
      </c>
      <c r="N156" s="14">
        <v>0.79861111111111116</v>
      </c>
      <c r="O156" s="15"/>
    </row>
    <row r="157" spans="1:15" ht="15" customHeight="1" x14ac:dyDescent="0.3">
      <c r="A157" s="59"/>
      <c r="B157" s="17" t="s">
        <v>84</v>
      </c>
      <c r="C157" s="17">
        <v>4</v>
      </c>
      <c r="D157" s="5">
        <v>117</v>
      </c>
      <c r="E157" s="6" t="str">
        <f>VLOOKUP(B157&amp;D157,'[1]점검현황(금월)'!$D$7:$AG$263,2,0)</f>
        <v>평생교육원</v>
      </c>
      <c r="F157" s="7" t="str">
        <f>VLOOKUP(B157&amp;D157,'[1]점검현황(금월)'!$D$7:$AG$265,3,0)</f>
        <v>VX421</v>
      </c>
      <c r="G157" s="8" t="str">
        <f>VLOOKUP(B157&amp;D157,'[1]점검현황(금월)'!$D$2:$AG$265,19,0)</f>
        <v>e-ST</v>
      </c>
      <c r="H157" s="9">
        <f>VLOOKUP(B157&amp;D157,'[1]점검현황(금월)'!$D$2:$AG$265,25,0)</f>
        <v>42822</v>
      </c>
      <c r="I157" s="9">
        <f>VLOOKUP(B157&amp;D157,'[1]점검현황(금월)'!$D$7:$AG$265,27,0)</f>
        <v>42822</v>
      </c>
      <c r="J157" s="10">
        <f>VLOOKUP(B157&amp;D157,'[1]점검현황(금월)'!$D$7:$AG$265,23,0)</f>
        <v>616</v>
      </c>
      <c r="K157" s="11">
        <f>VLOOKUP(B157&amp;D157,'[1]점검현황(금월)'!$D$7:$AK$265,24,0)</f>
        <v>0.39583333333333331</v>
      </c>
      <c r="L157" s="12">
        <f>VLOOKUP(B157&amp;D157,'[1]점검현황(금월)'!$D$7:$AK$265,34,0)</f>
        <v>3283</v>
      </c>
      <c r="M157" s="20">
        <v>716</v>
      </c>
      <c r="N157" s="14">
        <v>0.80555555555555602</v>
      </c>
      <c r="O157" s="15"/>
    </row>
    <row r="158" spans="1:15" ht="15" customHeight="1" x14ac:dyDescent="0.3">
      <c r="A158" s="59"/>
      <c r="B158" s="17" t="s">
        <v>84</v>
      </c>
      <c r="C158" s="17">
        <v>5</v>
      </c>
      <c r="D158" s="5">
        <v>118</v>
      </c>
      <c r="E158" s="6" t="str">
        <f>VLOOKUP(B158&amp;D158,'[1]점검현황(금월)'!$D$7:$AG$263,2,0)</f>
        <v>평생교육원</v>
      </c>
      <c r="F158" s="7" t="str">
        <f>VLOOKUP(B158&amp;D158,'[1]점검현황(금월)'!$D$7:$AG$265,3,0)</f>
        <v>VX410</v>
      </c>
      <c r="G158" s="8" t="str">
        <f>VLOOKUP(B158&amp;D158,'[1]점검현황(금월)'!$D$2:$AG$265,19,0)</f>
        <v>e-ST</v>
      </c>
      <c r="H158" s="9" t="str">
        <f>VLOOKUP(B158&amp;D158,'[1]점검현황(금월)'!$D$2:$AG$265,25,0)</f>
        <v>2020-09.25</v>
      </c>
      <c r="I158" s="9" t="str">
        <f>VLOOKUP(B158&amp;D158,'[1]점검현황(금월)'!$D$7:$AG$265,27,0)</f>
        <v>날짜 확인 불가(클리닝 권고)</v>
      </c>
      <c r="J158" s="10">
        <f>VLOOKUP(B158&amp;D158,'[1]점검현황(금월)'!$D$7:$AG$265,23,0)</f>
        <v>616</v>
      </c>
      <c r="K158" s="11">
        <f>VLOOKUP(B158&amp;D158,'[1]점검현황(금월)'!$D$7:$AK$265,24,0)</f>
        <v>0.79166666666666663</v>
      </c>
      <c r="L158" s="12">
        <f>VLOOKUP(B158&amp;D158,'[1]점검현황(금월)'!$D$7:$AK$265,34,0)</f>
        <v>44</v>
      </c>
      <c r="M158" s="20">
        <v>716</v>
      </c>
      <c r="N158" s="14">
        <v>0.35416666666666669</v>
      </c>
      <c r="O158" s="15"/>
    </row>
    <row r="159" spans="1:15" ht="15" customHeight="1" x14ac:dyDescent="0.3">
      <c r="A159" s="59"/>
      <c r="B159" s="17" t="s">
        <v>84</v>
      </c>
      <c r="C159" s="17">
        <v>6</v>
      </c>
      <c r="D159" s="5">
        <v>119</v>
      </c>
      <c r="E159" s="6" t="str">
        <f>VLOOKUP(B159&amp;D159,'[1]점검현황(금월)'!$D$7:$AG$263,2,0)</f>
        <v>평생교육원</v>
      </c>
      <c r="F159" s="7" t="str">
        <f>VLOOKUP(B159&amp;D159,'[1]점검현황(금월)'!$D$7:$AG$265,3,0)</f>
        <v>XU106K</v>
      </c>
      <c r="G159" s="8" t="str">
        <f>VLOOKUP(B159&amp;D159,'[1]점검현황(금월)'!$D$2:$AG$265,19,0)</f>
        <v>e-ST</v>
      </c>
      <c r="H159" s="9">
        <f>VLOOKUP(B159&amp;D159,'[1]점검현황(금월)'!$D$2:$AG$265,25,0)</f>
        <v>42076</v>
      </c>
      <c r="I159" s="9" t="str">
        <f>VLOOKUP(B159&amp;D159,'[1]점검현황(금월)'!$D$7:$AG$265,27,0)</f>
        <v>날짜 확인 불가(클리닝 권고)</v>
      </c>
      <c r="J159" s="10">
        <f>VLOOKUP(B159&amp;D159,'[1]점검현황(금월)'!$D$7:$AG$265,23,0)</f>
        <v>616</v>
      </c>
      <c r="K159" s="11">
        <f>VLOOKUP(B159&amp;D159,'[1]점검현황(금월)'!$D$7:$AK$265,24,0)</f>
        <v>0.79861111111111116</v>
      </c>
      <c r="L159" s="12">
        <f>VLOOKUP(B159&amp;D159,'[1]점검현황(금월)'!$D$7:$AK$265,34,0)</f>
        <v>607</v>
      </c>
      <c r="M159" s="20">
        <v>716</v>
      </c>
      <c r="N159" s="14">
        <v>0.3611111111111111</v>
      </c>
      <c r="O159" s="15"/>
    </row>
    <row r="160" spans="1:15" ht="15" customHeight="1" x14ac:dyDescent="0.3">
      <c r="A160" s="59"/>
      <c r="B160" s="17" t="s">
        <v>86</v>
      </c>
      <c r="C160" s="17">
        <v>7</v>
      </c>
      <c r="D160" s="5">
        <v>204</v>
      </c>
      <c r="E160" s="6" t="s">
        <v>87</v>
      </c>
      <c r="F160" s="7" t="s">
        <v>88</v>
      </c>
      <c r="G160" s="8" t="s">
        <v>89</v>
      </c>
      <c r="H160" s="9" t="s">
        <v>90</v>
      </c>
      <c r="I160" s="9" t="s">
        <v>91</v>
      </c>
      <c r="J160" s="10">
        <v>517</v>
      </c>
      <c r="K160" s="11">
        <v>0.80555555555555547</v>
      </c>
      <c r="L160" s="12">
        <v>154</v>
      </c>
      <c r="M160" s="20">
        <v>716</v>
      </c>
      <c r="N160" s="14">
        <v>0.375</v>
      </c>
      <c r="O160" s="15"/>
    </row>
    <row r="161" spans="1:15" ht="15" customHeight="1" x14ac:dyDescent="0.3">
      <c r="A161" s="59"/>
      <c r="B161" s="17" t="s">
        <v>83</v>
      </c>
      <c r="C161" s="17">
        <v>8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616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90</v>
      </c>
      <c r="M161" s="20">
        <v>716</v>
      </c>
      <c r="N161" s="14">
        <v>0.45138888888888901</v>
      </c>
      <c r="O161" s="15"/>
    </row>
    <row r="162" spans="1:15" ht="15" customHeight="1" x14ac:dyDescent="0.3">
      <c r="A162" s="59"/>
      <c r="B162" s="17" t="s">
        <v>83</v>
      </c>
      <c r="C162" s="17">
        <v>9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616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17</v>
      </c>
      <c r="M162" s="20">
        <v>716</v>
      </c>
      <c r="N162" s="14">
        <v>0.45833333333333298</v>
      </c>
      <c r="O162" s="15"/>
    </row>
    <row r="163" spans="1:15" ht="15" customHeight="1" x14ac:dyDescent="0.3">
      <c r="A163" s="59"/>
      <c r="B163" s="17" t="s">
        <v>83</v>
      </c>
      <c r="C163" s="17">
        <v>10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616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46</v>
      </c>
      <c r="M163" s="20">
        <v>717</v>
      </c>
      <c r="N163" s="14">
        <v>0.46527777777777801</v>
      </c>
      <c r="O163" s="15"/>
    </row>
    <row r="164" spans="1:15" ht="15" customHeight="1" x14ac:dyDescent="0.3">
      <c r="A164" s="59"/>
      <c r="B164" s="17" t="s">
        <v>83</v>
      </c>
      <c r="C164" s="17">
        <v>11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617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45</v>
      </c>
      <c r="M164" s="20">
        <v>717</v>
      </c>
      <c r="N164" s="14">
        <v>0.47222222222222199</v>
      </c>
      <c r="O164" s="15"/>
    </row>
    <row r="165" spans="1:15" ht="15" customHeight="1" x14ac:dyDescent="0.3">
      <c r="A165" s="59"/>
      <c r="B165" s="17" t="s">
        <v>83</v>
      </c>
      <c r="C165" s="17">
        <v>12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617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1223</v>
      </c>
      <c r="M165" s="20">
        <v>717</v>
      </c>
      <c r="N165" s="14">
        <v>0.47916666666666602</v>
      </c>
      <c r="O165" s="15"/>
    </row>
    <row r="166" spans="1:15" ht="15" customHeight="1" x14ac:dyDescent="0.3">
      <c r="A166" s="59"/>
      <c r="B166" s="17" t="s">
        <v>84</v>
      </c>
      <c r="C166" s="17">
        <v>13</v>
      </c>
      <c r="D166" s="5" t="s">
        <v>92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 t="str">
        <f>VLOOKUP(B166&amp;D166,'[1]점검현황(금월)'!$D$7:$AG$265,27,0)</f>
        <v>2016-01-15(클리닝 권고)</v>
      </c>
      <c r="J166" s="10">
        <f>VLOOKUP(B166&amp;D166,'[1]점검현황(금월)'!$D$7:$AG$265,23,0)</f>
        <v>617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979</v>
      </c>
      <c r="M166" s="20">
        <v>717</v>
      </c>
      <c r="N166" s="14">
        <v>0.48611111111111099</v>
      </c>
      <c r="O166" s="15"/>
    </row>
    <row r="167" spans="1:15" ht="15" customHeight="1" x14ac:dyDescent="0.3">
      <c r="A167" s="59"/>
      <c r="B167" s="17" t="s">
        <v>83</v>
      </c>
      <c r="C167" s="17">
        <v>14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617</v>
      </c>
      <c r="K167" s="11">
        <f>VLOOKUP(B167&amp;D167,'[1]점검현황(금월)'!$D$7:$AK$265,24,0)</f>
        <v>0.375</v>
      </c>
      <c r="L167" s="12">
        <f>VLOOKUP(B167&amp;D167,'[1]점검현황(금월)'!$D$7:$AK$265,34,0)</f>
        <v>185</v>
      </c>
      <c r="M167" s="20">
        <v>717</v>
      </c>
      <c r="N167" s="14">
        <v>0.49305555555555503</v>
      </c>
      <c r="O167" s="15"/>
    </row>
    <row r="168" spans="1:15" ht="15" customHeight="1" x14ac:dyDescent="0.3">
      <c r="A168" s="59"/>
      <c r="B168" s="17" t="s">
        <v>83</v>
      </c>
      <c r="C168" s="17">
        <v>15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617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306</v>
      </c>
      <c r="M168" s="20">
        <v>717</v>
      </c>
      <c r="N168" s="14">
        <v>0.5</v>
      </c>
      <c r="O168" s="15"/>
    </row>
    <row r="169" spans="1:15" ht="15" customHeight="1" x14ac:dyDescent="0.3">
      <c r="A169" s="59"/>
      <c r="B169" s="17" t="s">
        <v>84</v>
      </c>
      <c r="C169" s="17">
        <v>16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617</v>
      </c>
      <c r="K169" s="11">
        <f>VLOOKUP(B169&amp;D169,'[1]점검현황(금월)'!$D$7:$AK$265,24,0)</f>
        <v>0.6875</v>
      </c>
      <c r="L169" s="12">
        <f>VLOOKUP(B169&amp;D169,'[1]점검현황(금월)'!$D$7:$AK$265,34,0)</f>
        <v>420</v>
      </c>
      <c r="M169" s="20">
        <v>717</v>
      </c>
      <c r="N169" s="14">
        <v>0.54513888888888895</v>
      </c>
      <c r="O169" s="15"/>
    </row>
    <row r="170" spans="1:15" ht="15" customHeight="1" x14ac:dyDescent="0.3">
      <c r="A170" s="59"/>
      <c r="B170" s="17" t="s">
        <v>84</v>
      </c>
      <c r="C170" s="17">
        <v>17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617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878</v>
      </c>
      <c r="M170" s="20">
        <v>717</v>
      </c>
      <c r="N170" s="14">
        <v>0.54861111111111105</v>
      </c>
      <c r="O170" s="15"/>
    </row>
    <row r="171" spans="1:15" ht="15" customHeight="1" x14ac:dyDescent="0.3">
      <c r="A171" s="59"/>
      <c r="B171" s="17" t="s">
        <v>83</v>
      </c>
      <c r="C171" s="17">
        <v>18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617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1140</v>
      </c>
      <c r="M171" s="20">
        <v>717</v>
      </c>
      <c r="N171" s="14">
        <v>0.55208333333333337</v>
      </c>
      <c r="O171" s="15"/>
    </row>
    <row r="172" spans="1:15" ht="15" customHeight="1" x14ac:dyDescent="0.3">
      <c r="A172" s="55"/>
      <c r="B172" s="17" t="s">
        <v>83</v>
      </c>
      <c r="C172" s="17">
        <v>19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617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612</v>
      </c>
      <c r="M172" s="20">
        <v>717</v>
      </c>
      <c r="N172" s="14">
        <v>0.55555555555555503</v>
      </c>
      <c r="O172" s="15"/>
    </row>
    <row r="173" spans="1:15" ht="15" customHeight="1" x14ac:dyDescent="0.3">
      <c r="A173" s="58" t="s">
        <v>93</v>
      </c>
      <c r="B173" s="6" t="s">
        <v>93</v>
      </c>
      <c r="C173" s="6">
        <v>1</v>
      </c>
      <c r="D173" s="5" t="s">
        <v>94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617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401</v>
      </c>
      <c r="M173" s="20">
        <v>717</v>
      </c>
      <c r="N173" s="14">
        <v>0.5625</v>
      </c>
      <c r="O173" s="15"/>
    </row>
    <row r="174" spans="1:15" ht="15" customHeight="1" x14ac:dyDescent="0.3">
      <c r="A174" s="58"/>
      <c r="B174" s="6" t="s">
        <v>93</v>
      </c>
      <c r="C174" s="6">
        <v>2</v>
      </c>
      <c r="D174" s="5" t="s">
        <v>95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44212</v>
      </c>
      <c r="J174" s="10">
        <f>VLOOKUP(B174&amp;D174,'[1]점검현황(금월)'!$D$7:$AG$265,23,0)</f>
        <v>618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48</v>
      </c>
      <c r="M174" s="20">
        <v>717</v>
      </c>
      <c r="N174" s="14">
        <v>0.56944444444444398</v>
      </c>
      <c r="O174" s="15"/>
    </row>
    <row r="175" spans="1:15" ht="15" customHeight="1" x14ac:dyDescent="0.3">
      <c r="A175" s="54" t="s">
        <v>96</v>
      </c>
      <c r="B175" s="21" t="s">
        <v>96</v>
      </c>
      <c r="C175" s="21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VX510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43910</v>
      </c>
      <c r="I175" s="9">
        <f>VLOOKUP(B175&amp;D175,'[1]점검현황(금월)'!$D$7:$AG$265,27,0)</f>
        <v>43067</v>
      </c>
      <c r="J175" s="10">
        <f>VLOOKUP(B175&amp;D175,'[1]점검현황(금월)'!$D$7:$AG$265,23,0)</f>
        <v>618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33</v>
      </c>
      <c r="M175" s="13">
        <v>717</v>
      </c>
      <c r="N175" s="14">
        <v>0.35416666666666669</v>
      </c>
      <c r="O175" s="15"/>
    </row>
    <row r="176" spans="1:15" ht="15" customHeight="1" x14ac:dyDescent="0.3">
      <c r="A176" s="59"/>
      <c r="B176" s="21" t="s">
        <v>96</v>
      </c>
      <c r="C176" s="21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 t="str">
        <f>VLOOKUP(B176&amp;D176,'[1]점검현황(금월)'!$D$7:$AG$265,27,0)</f>
        <v>날짜 확인 불가(클리닝 권고)</v>
      </c>
      <c r="J176" s="10">
        <f>VLOOKUP(B176&amp;D176,'[1]점검현황(금월)'!$D$7:$AG$265,23,0)</f>
        <v>618</v>
      </c>
      <c r="K176" s="11">
        <f>VLOOKUP(B176&amp;D176,'[1]점검현황(금월)'!$D$7:$AK$265,24,0)</f>
        <v>0.625</v>
      </c>
      <c r="L176" s="12">
        <f>VLOOKUP(B176&amp;D176,'[1]점검현황(금월)'!$D$7:$AK$265,34,0)</f>
        <v>132</v>
      </c>
      <c r="M176" s="20">
        <v>717</v>
      </c>
      <c r="N176" s="14">
        <v>0.35416666666666669</v>
      </c>
      <c r="O176" s="15"/>
    </row>
    <row r="177" spans="1:15" ht="15" customHeight="1" x14ac:dyDescent="0.3">
      <c r="A177" s="59"/>
      <c r="B177" s="21" t="s">
        <v>96</v>
      </c>
      <c r="C177" s="21">
        <v>3</v>
      </c>
      <c r="D177" s="5">
        <v>311</v>
      </c>
      <c r="E177" s="6" t="str">
        <f>VLOOKUP(B177&amp;D177,'[1]점검현황(금월)'!$D$7:$AG$263,2,0)</f>
        <v>에너지시스템학과</v>
      </c>
      <c r="F177" s="7" t="str">
        <f>VLOOKUP(B177&amp;D177,'[1]점검현황(금월)'!$D$7:$AG$265,3,0)</f>
        <v>XU100K</v>
      </c>
      <c r="G177" s="8" t="str">
        <f>VLOOKUP(B177&amp;D177,'[1]점검현황(금월)'!$D$2:$AG$265,19,0)</f>
        <v>자체</v>
      </c>
      <c r="H177" s="9">
        <f>VLOOKUP(B177&amp;D177,'[1]점검현황(금월)'!$D$2:$AG$265,25,0)</f>
        <v>43083</v>
      </c>
      <c r="I177" s="9">
        <f>VLOOKUP(B177&amp;D177,'[1]점검현황(금월)'!$D$7:$AG$265,27,0)</f>
        <v>43083</v>
      </c>
      <c r="J177" s="10">
        <f>VLOOKUP(B177&amp;D177,'[1]점검현황(금월)'!$D$7:$AG$265,23,0)</f>
        <v>618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1566</v>
      </c>
      <c r="M177" s="20">
        <v>717</v>
      </c>
      <c r="N177" s="14">
        <v>0.3611111111111111</v>
      </c>
      <c r="O177" s="15"/>
    </row>
    <row r="178" spans="1:15" ht="15" customHeight="1" x14ac:dyDescent="0.3">
      <c r="A178" s="59"/>
      <c r="B178" s="21" t="s">
        <v>96</v>
      </c>
      <c r="C178" s="21">
        <v>4</v>
      </c>
      <c r="D178" s="5">
        <v>507</v>
      </c>
      <c r="E178" s="6" t="str">
        <f>VLOOKUP(B178&amp;D178,'[1]점검현황(금월)'!$D$7:$AG$263,2,0)</f>
        <v>융합시스템공학과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18-02-19 / 18-02-19</v>
      </c>
      <c r="I178" s="9" t="str">
        <f>VLOOKUP(B178&amp;D178,'[1]점검현황(금월)'!$D$7:$AG$265,27,0)</f>
        <v>18-02-19 / 18-02-19</v>
      </c>
      <c r="J178" s="10">
        <f>VLOOKUP(B178&amp;D178,'[1]점검현황(금월)'!$D$7:$AG$265,23,0)</f>
        <v>618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393/526</v>
      </c>
      <c r="M178" s="20">
        <v>717</v>
      </c>
      <c r="N178" s="14">
        <v>0.41666666666666669</v>
      </c>
      <c r="O178" s="15"/>
    </row>
    <row r="179" spans="1:15" ht="15" customHeight="1" x14ac:dyDescent="0.3">
      <c r="A179" s="59"/>
      <c r="B179" s="17" t="s">
        <v>96</v>
      </c>
      <c r="C179" s="17">
        <v>5</v>
      </c>
      <c r="D179" s="5">
        <v>509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43474</v>
      </c>
      <c r="I179" s="9">
        <f>VLOOKUP(B179&amp;D179,'[1]점검현황(금월)'!$D$7:$AG$265,27,0)</f>
        <v>44205</v>
      </c>
      <c r="J179" s="10">
        <f>VLOOKUP(B179&amp;D179,'[1]점검현황(금월)'!$D$7:$AG$265,23,0)</f>
        <v>618</v>
      </c>
      <c r="K179" s="11">
        <f>VLOOKUP(B179&amp;D179,'[1]점검현황(금월)'!$D$7:$AK$265,24,0)</f>
        <v>0.43055555555555503</v>
      </c>
      <c r="L179" s="12">
        <f>VLOOKUP(B179&amp;D179,'[1]점검현황(금월)'!$D$7:$AK$265,34,0)</f>
        <v>890</v>
      </c>
      <c r="M179" s="20">
        <v>717</v>
      </c>
      <c r="N179" s="14">
        <v>0.3611111111111111</v>
      </c>
      <c r="O179" s="15"/>
    </row>
    <row r="180" spans="1:15" ht="15" customHeight="1" x14ac:dyDescent="0.3">
      <c r="A180" s="59"/>
      <c r="B180" s="17" t="s">
        <v>96</v>
      </c>
      <c r="C180" s="17">
        <v>6</v>
      </c>
      <c r="D180" s="5">
        <v>510</v>
      </c>
      <c r="E180" s="6" t="str">
        <f>VLOOKUP(B180&amp;D180,'[1]점검현황(금월)'!$D$7:$AG$263,2,0)</f>
        <v>멀티미디어 PC실</v>
      </c>
      <c r="F180" s="7" t="str">
        <f>VLOOKUP(B180&amp;D180,'[1]점검현황(금월)'!$D$7:$AG$265,3,0)</f>
        <v>XU106K</v>
      </c>
      <c r="G180" s="8" t="str">
        <f>VLOOKUP(B180&amp;D180,'[1]점검현황(금월)'!$D$2:$AG$265,19,0)</f>
        <v>구</v>
      </c>
      <c r="H180" s="9">
        <f>VLOOKUP(B180&amp;D180,'[1]점검현황(금월)'!$D$2:$AG$265,25,0)</f>
        <v>43385</v>
      </c>
      <c r="I180" s="9">
        <f>VLOOKUP(B180&amp;D180,'[1]점검현황(금월)'!$D$7:$AG$265,27,0)</f>
        <v>44224</v>
      </c>
      <c r="J180" s="10">
        <f>VLOOKUP(B180&amp;D180,'[1]점검현황(금월)'!$D$7:$AG$265,23,0)</f>
        <v>618</v>
      </c>
      <c r="K180" s="11">
        <f>VLOOKUP(B180&amp;D180,'[1]점검현황(금월)'!$D$7:$AK$265,24,0)</f>
        <v>0.46527777777777773</v>
      </c>
      <c r="L180" s="12">
        <f>VLOOKUP(B180&amp;D180,'[1]점검현황(금월)'!$D$7:$AK$265,34,0)</f>
        <v>25</v>
      </c>
      <c r="M180" s="20">
        <v>717</v>
      </c>
      <c r="N180" s="14">
        <v>0.36805555555555558</v>
      </c>
      <c r="O180" s="15"/>
    </row>
    <row r="181" spans="1:15" ht="15" customHeight="1" x14ac:dyDescent="0.3">
      <c r="A181" s="55"/>
      <c r="B181" s="17" t="s">
        <v>97</v>
      </c>
      <c r="C181" s="17">
        <v>7</v>
      </c>
      <c r="D181" s="5">
        <v>511</v>
      </c>
      <c r="E181" s="6" t="str">
        <f>VLOOKUP(B181&amp;D181,'[1]점검현황(금월)'!$D$7:$AG$263,2,0)</f>
        <v>융합시스템공학과</v>
      </c>
      <c r="F181" s="7" t="str">
        <f>VLOOKUP(B181&amp;D181,'[1]점검현황(금월)'!$D$7:$AG$265,3,0)</f>
        <v>VW360</v>
      </c>
      <c r="G181" s="8" t="str">
        <f>VLOOKUP(B181&amp;D181,'[1]점검현황(금월)'!$D$2:$AG$265,19,0)</f>
        <v>없음</v>
      </c>
      <c r="H181" s="9" t="str">
        <f>VLOOKUP(B181&amp;D181,'[1]점검현황(금월)'!$D$2:$AG$265,25,0)</f>
        <v>2019-00-00</v>
      </c>
      <c r="I181" s="9" t="str">
        <f>VLOOKUP(B181&amp;D181,'[1]점검현황(금월)'!$D$7:$AG$265,27,0)</f>
        <v>2019-00-00</v>
      </c>
      <c r="J181" s="10">
        <f>VLOOKUP(B181&amp;D181,'[1]점검현황(금월)'!$D$7:$AG$265,23,0)</f>
        <v>618</v>
      </c>
      <c r="K181" s="11">
        <f>VLOOKUP(B181&amp;D181,'[1]점검현황(금월)'!$D$7:$AK$265,24,0)</f>
        <v>0.47222222222222227</v>
      </c>
      <c r="L181" s="12">
        <f>VLOOKUP(B181&amp;D181,'[1]점검현황(금월)'!$D$7:$AK$265,34,0)</f>
        <v>19</v>
      </c>
      <c r="M181" s="13">
        <v>717</v>
      </c>
      <c r="N181" s="14">
        <v>0.375</v>
      </c>
      <c r="O181" s="15"/>
    </row>
    <row r="182" spans="1:15" ht="15" customHeight="1" x14ac:dyDescent="0.3">
      <c r="A182" s="58" t="s">
        <v>98</v>
      </c>
      <c r="B182" s="17" t="s">
        <v>98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 t="str">
        <f>VLOOKUP(B182&amp;D182,'[1]점검현황(금월)'!$D$7:$AG$265,27,0)</f>
        <v>2014-05-20(클리닝 권고)</v>
      </c>
      <c r="J182" s="10">
        <f>VLOOKUP(B182&amp;D182,'[1]점검현황(금월)'!$D$7:$AG$265,23,0)</f>
        <v>618</v>
      </c>
      <c r="K182" s="11">
        <f>VLOOKUP(B182&amp;D182,'[1]점검현황(금월)'!$D$7:$AK$265,24,0)</f>
        <v>0.45138888888888901</v>
      </c>
      <c r="L182" s="12" t="str">
        <f>VLOOKUP(B182&amp;D182,'[1]점검현황(금월)'!$D$7:$AK$265,34,0)</f>
        <v>246/0/0/0</v>
      </c>
      <c r="M182" s="20">
        <v>717</v>
      </c>
      <c r="N182" s="14">
        <v>0.79861111111111116</v>
      </c>
      <c r="O182" s="15" t="s">
        <v>99</v>
      </c>
    </row>
    <row r="183" spans="1:15" ht="15" customHeight="1" x14ac:dyDescent="0.3">
      <c r="A183" s="58"/>
      <c r="B183" s="17" t="s">
        <v>98</v>
      </c>
      <c r="C183" s="17">
        <v>2</v>
      </c>
      <c r="D183" s="5">
        <v>102</v>
      </c>
      <c r="E183" s="6" t="str">
        <f>VLOOKUP(B183&amp;D183,'[1]점검현황(금월)'!$D$7:$AG$263,2,0)</f>
        <v>멀티미디어 (자동녹화)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42727</v>
      </c>
      <c r="I183" s="9">
        <f>VLOOKUP(B183&amp;D183,'[1]점검현황(금월)'!$D$7:$AG$265,27,0)</f>
        <v>44208</v>
      </c>
      <c r="J183" s="10">
        <f>VLOOKUP(B183&amp;D183,'[1]점검현황(금월)'!$D$7:$AG$265,23,0)</f>
        <v>618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1181</v>
      </c>
      <c r="M183" s="20">
        <v>719</v>
      </c>
      <c r="N183" s="14">
        <v>0.80555555555555602</v>
      </c>
      <c r="O183" s="15" t="s">
        <v>39</v>
      </c>
    </row>
    <row r="184" spans="1:15" ht="15" customHeight="1" x14ac:dyDescent="0.3">
      <c r="A184" s="58"/>
      <c r="B184" s="17" t="s">
        <v>98</v>
      </c>
      <c r="C184" s="17">
        <v>3</v>
      </c>
      <c r="D184" s="5">
        <v>104</v>
      </c>
      <c r="E184" s="6" t="str">
        <f>VLOOKUP(B184&amp;D184,'[1]점검현황(금월)'!$D$7:$AG$263,2,0)</f>
        <v>멀티미디어 (자동녹화)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44070</v>
      </c>
      <c r="J184" s="10">
        <f>VLOOKUP(B184&amp;D184,'[1]점검현황(금월)'!$D$7:$AG$265,23,0)</f>
        <v>619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128</v>
      </c>
      <c r="M184" s="20">
        <v>719</v>
      </c>
      <c r="N184" s="14">
        <v>0.35416666666666669</v>
      </c>
      <c r="O184" s="15"/>
    </row>
    <row r="185" spans="1:15" ht="15" customHeight="1" x14ac:dyDescent="0.3">
      <c r="A185" s="58"/>
      <c r="B185" s="17" t="s">
        <v>98</v>
      </c>
      <c r="C185" s="17">
        <v>4</v>
      </c>
      <c r="D185" s="5">
        <v>105</v>
      </c>
      <c r="E185" s="6" t="str">
        <f>VLOOKUP(B185&amp;D185,'[1]점검현황(금월)'!$D$7:$AG$263,2,0)</f>
        <v>멀티미디어 (자동녹화)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43745</v>
      </c>
      <c r="I185" s="9">
        <f>VLOOKUP(B185&amp;D185,'[1]점검현황(금월)'!$D$7:$AG$265,27,0)</f>
        <v>44071</v>
      </c>
      <c r="J185" s="10">
        <f>VLOOKUP(B185&amp;D185,'[1]점검현황(금월)'!$D$7:$AG$265,23,0)</f>
        <v>619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556</v>
      </c>
      <c r="M185" s="20">
        <v>719</v>
      </c>
      <c r="N185" s="14">
        <v>0.3611111111111111</v>
      </c>
      <c r="O185" s="15" t="s">
        <v>100</v>
      </c>
    </row>
    <row r="186" spans="1:15" ht="15" customHeight="1" x14ac:dyDescent="0.3">
      <c r="A186" s="58"/>
      <c r="B186" s="17" t="s">
        <v>98</v>
      </c>
      <c r="C186" s="17">
        <v>5</v>
      </c>
      <c r="D186" s="8" t="s">
        <v>101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 t="str">
        <f>VLOOKUP(B186&amp;D186,'[1]점검현황(금월)'!$D$7:$AG$265,27,0)</f>
        <v>날짜 확인 불가(클리닝 권고)</v>
      </c>
      <c r="J186" s="10">
        <f>VLOOKUP(B186&amp;D186,'[1]점검현황(금월)'!$D$7:$AG$265,23,0)</f>
        <v>619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233</v>
      </c>
      <c r="M186" s="20">
        <v>719</v>
      </c>
      <c r="N186" s="14">
        <v>0.36805555555555558</v>
      </c>
      <c r="O186" s="15"/>
    </row>
    <row r="187" spans="1:15" ht="15" customHeight="1" x14ac:dyDescent="0.3">
      <c r="A187" s="58"/>
      <c r="B187" s="17" t="s">
        <v>98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17-09-29 / 17-09-29</v>
      </c>
      <c r="I187" s="9" t="str">
        <f>VLOOKUP(B187&amp;D187,'[1]점검현황(금월)'!$D$7:$AG$265,27,0)</f>
        <v>15-04-27 / 15-04-27</v>
      </c>
      <c r="J187" s="10">
        <f>VLOOKUP(B187&amp;D187,'[1]점검현황(금월)'!$D$7:$AG$265,23,0)</f>
        <v>630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1570/303</v>
      </c>
      <c r="M187" s="20">
        <v>719</v>
      </c>
      <c r="N187" s="14">
        <v>0.79166666666666663</v>
      </c>
      <c r="O187" s="15" t="s">
        <v>46</v>
      </c>
    </row>
    <row r="188" spans="1:15" ht="15" customHeight="1" x14ac:dyDescent="0.3">
      <c r="A188" s="58"/>
      <c r="B188" s="17" t="s">
        <v>98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날짜 확인 불가(클리닝 권고)</v>
      </c>
      <c r="J188" s="10">
        <f>VLOOKUP(B188&amp;D188,'[1]점검현황(금월)'!$D$7:$AG$265,23,0)</f>
        <v>619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148</v>
      </c>
      <c r="M188" s="20">
        <v>719</v>
      </c>
      <c r="N188" s="14">
        <v>0.79861111111111116</v>
      </c>
      <c r="O188" s="15"/>
    </row>
    <row r="189" spans="1:15" ht="15" customHeight="1" x14ac:dyDescent="0.3">
      <c r="A189" s="58"/>
      <c r="B189" s="17" t="s">
        <v>98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619</v>
      </c>
      <c r="K189" s="11">
        <f>VLOOKUP(B189&amp;D189,'[1]점검현황(금월)'!$D$7:$AK$265,24,0)</f>
        <v>0.5</v>
      </c>
      <c r="L189" s="12">
        <f>VLOOKUP(B189&amp;D189,'[1]점검현황(금월)'!$D$7:$AK$265,34,0)</f>
        <v>508</v>
      </c>
      <c r="M189" s="20">
        <v>719</v>
      </c>
      <c r="N189" s="14">
        <v>0.80555555555555602</v>
      </c>
      <c r="O189" s="15"/>
    </row>
    <row r="190" spans="1:15" ht="15" customHeight="1" x14ac:dyDescent="0.3">
      <c r="A190" s="58"/>
      <c r="B190" s="17" t="s">
        <v>98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 t="str">
        <f>VLOOKUP(B190&amp;D190,'[1]점검현황(금월)'!$D$7:$AG$265,27,0)</f>
        <v>날짜 확인 불가(클리닝 권고)</v>
      </c>
      <c r="J190" s="10">
        <f>VLOOKUP(B190&amp;D190,'[1]점검현황(금월)'!$D$7:$AG$265,23,0)</f>
        <v>619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88</v>
      </c>
      <c r="M190" s="20">
        <v>719</v>
      </c>
      <c r="N190" s="14">
        <v>0.35416666666666669</v>
      </c>
      <c r="O190" s="15"/>
    </row>
    <row r="191" spans="1:15" ht="15" customHeight="1" x14ac:dyDescent="0.3">
      <c r="A191" s="58"/>
      <c r="B191" s="17" t="s">
        <v>98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619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521</v>
      </c>
      <c r="M191" s="20">
        <v>719</v>
      </c>
      <c r="N191" s="14">
        <v>0.3611111111111111</v>
      </c>
      <c r="O191" s="15"/>
    </row>
    <row r="192" spans="1:15" ht="15" customHeight="1" x14ac:dyDescent="0.3">
      <c r="A192" s="58"/>
      <c r="B192" s="17" t="s">
        <v>98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18-03-21 / 18-03-21</v>
      </c>
      <c r="I192" s="9" t="str">
        <f>VLOOKUP(B192&amp;D192,'[1]점검현황(금월)'!$D$7:$AG$265,27,0)</f>
        <v>날짜 확인 불가(클리닝 권고) / 15-04-27</v>
      </c>
      <c r="J192" s="10">
        <f>VLOOKUP(B192&amp;D192,'[1]점검현황(금월)'!$D$7:$AG$265,23,0)</f>
        <v>619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2447/344</v>
      </c>
      <c r="M192" s="20">
        <v>719</v>
      </c>
      <c r="N192" s="14">
        <v>0.36805555555555558</v>
      </c>
      <c r="O192" s="15"/>
    </row>
    <row r="193" spans="1:15" ht="15" customHeight="1" x14ac:dyDescent="0.3">
      <c r="A193" s="58"/>
      <c r="B193" s="17" t="s">
        <v>98</v>
      </c>
      <c r="C193" s="17">
        <v>12</v>
      </c>
      <c r="D193" s="5">
        <v>502</v>
      </c>
      <c r="E193" s="6" t="str">
        <f>VLOOKUP(B193&amp;D193,'[1]점검현황(금월)'!$D$7:$AG$263,2,0)</f>
        <v>사회과학대학 (ZOOM자동녹화)</v>
      </c>
      <c r="F193" s="7" t="str">
        <f>VLOOKUP(B193&amp;D193,'[1]점검현황(금월)'!$D$7:$AG$265,3,0)</f>
        <v>VW540 / VW540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18-11-21 / 20-04-03</v>
      </c>
      <c r="I193" s="9" t="str">
        <f>VLOOKUP(B193&amp;D193,'[1]점검현황(금월)'!$D$7:$AG$265,27,0)</f>
        <v>21-02-00 / 21-02-00</v>
      </c>
      <c r="J193" s="10">
        <f>VLOOKUP(B193&amp;D193,'[1]점검현황(금월)'!$D$7:$AG$265,23,0)</f>
        <v>619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38/25</v>
      </c>
      <c r="M193" s="20">
        <v>720</v>
      </c>
      <c r="N193" s="14">
        <v>0.79166666666666663</v>
      </c>
      <c r="O193" s="15" t="s">
        <v>102</v>
      </c>
    </row>
    <row r="194" spans="1:15" ht="15" customHeight="1" x14ac:dyDescent="0.3">
      <c r="A194" s="58"/>
      <c r="B194" s="17" t="s">
        <v>98</v>
      </c>
      <c r="C194" s="17">
        <v>13</v>
      </c>
      <c r="D194" s="5">
        <v>503</v>
      </c>
      <c r="E194" s="6" t="str">
        <f>VLOOKUP(B194&amp;D194,'[1]점검현황(금월)'!$D$7:$AG$263,2,0)</f>
        <v>멀티미디어 (자동녹화)</v>
      </c>
      <c r="F194" s="7" t="str">
        <f>VLOOKUP(B194&amp;D194,'[1]점검현황(금월)'!$D$7:$AG$265,3,0)</f>
        <v>XU106K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19-08-21 / 19-08-21</v>
      </c>
      <c r="I194" s="9" t="str">
        <f>VLOOKUP(B194&amp;D194,'[1]점검현황(금월)'!$D$7:$AG$265,27,0)</f>
        <v>20-09-21 / 21-05-21</v>
      </c>
      <c r="J194" s="10">
        <f>VLOOKUP(B194&amp;D194,'[1]점검현황(금월)'!$D$7:$AG$265,23,0)</f>
        <v>619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811/603</v>
      </c>
      <c r="M194" s="20">
        <v>720</v>
      </c>
      <c r="N194" s="14">
        <v>0.79861111111111116</v>
      </c>
      <c r="O194" s="15" t="s">
        <v>102</v>
      </c>
    </row>
    <row r="195" spans="1:15" ht="15" customHeight="1" x14ac:dyDescent="0.3">
      <c r="A195" s="58"/>
      <c r="B195" s="17" t="s">
        <v>98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43431</v>
      </c>
      <c r="I195" s="9" t="str">
        <f>VLOOKUP(B195&amp;D195,'[1]점검현황(금월)'!$D$7:$AG$265,27,0)</f>
        <v>날짜 확인 불가(클리닝 권고)</v>
      </c>
      <c r="J195" s="10">
        <f>VLOOKUP(B195&amp;D195,'[1]점검현황(금월)'!$D$7:$AG$265,23,0)</f>
        <v>619</v>
      </c>
      <c r="K195" s="11">
        <f>VLOOKUP(B195&amp;D195,'[1]점검현황(금월)'!$D$7:$AK$265,24,0)</f>
        <v>0.6875</v>
      </c>
      <c r="L195" s="12">
        <f>VLOOKUP(B195&amp;D195,'[1]점검현황(금월)'!$D$7:$AK$265,34,0)</f>
        <v>967</v>
      </c>
      <c r="M195" s="20">
        <v>720</v>
      </c>
      <c r="N195" s="14">
        <v>0.80555555555555602</v>
      </c>
      <c r="O195" s="15"/>
    </row>
    <row r="196" spans="1:15" ht="15" customHeight="1" x14ac:dyDescent="0.3">
      <c r="A196" s="58"/>
      <c r="B196" s="17" t="s">
        <v>98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43431</v>
      </c>
      <c r="I196" s="9">
        <f>VLOOKUP(B196&amp;D196,'[1]점검현황(금월)'!$D$7:$AG$265,27,0)</f>
        <v>42993</v>
      </c>
      <c r="J196" s="10">
        <f>VLOOKUP(B196&amp;D196,'[1]점검현황(금월)'!$D$7:$AG$265,23,0)</f>
        <v>628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1316</v>
      </c>
      <c r="M196" s="20">
        <v>720</v>
      </c>
      <c r="N196" s="14">
        <v>0.35416666666666669</v>
      </c>
      <c r="O196" s="15" t="s">
        <v>103</v>
      </c>
    </row>
    <row r="197" spans="1:15" ht="15" customHeight="1" x14ac:dyDescent="0.3">
      <c r="A197" s="58"/>
      <c r="B197" s="17" t="s">
        <v>98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 t="str">
        <f>VLOOKUP(B197&amp;D197,'[1]점검현황(금월)'!$D$7:$AG$265,27,0)</f>
        <v>2015-10-24(클리닝 권고)</v>
      </c>
      <c r="J197" s="10">
        <f>VLOOKUP(B197&amp;D197,'[1]점검현황(금월)'!$D$7:$AG$265,23,0)</f>
        <v>619</v>
      </c>
      <c r="K197" s="11">
        <f>VLOOKUP(B197&amp;D197,'[1]점검현황(금월)'!$D$7:$AK$265,24,0)</f>
        <v>0.8125</v>
      </c>
      <c r="L197" s="12">
        <f>VLOOKUP(B197&amp;D197,'[1]점검현황(금월)'!$D$7:$AK$265,34,0)</f>
        <v>17</v>
      </c>
      <c r="M197" s="20">
        <v>720</v>
      </c>
      <c r="N197" s="14">
        <v>0.3611111111111111</v>
      </c>
      <c r="O197" s="15"/>
    </row>
    <row r="198" spans="1:15" ht="15" customHeight="1" x14ac:dyDescent="0.3">
      <c r="A198" s="58"/>
      <c r="B198" s="17" t="s">
        <v>98</v>
      </c>
      <c r="C198" s="17">
        <v>17</v>
      </c>
      <c r="D198" s="5">
        <v>508</v>
      </c>
      <c r="E198" s="6" t="str">
        <f>VLOOKUP(B198&amp;D198,'[1]점검현황(금월)'!$D$7:$AG$263,2,0)</f>
        <v>멀티미디어 (자동녹화)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43332</v>
      </c>
      <c r="I198" s="9">
        <f>VLOOKUP(B198&amp;D198,'[1]점검현황(금월)'!$D$7:$AG$265,27,0)</f>
        <v>44302</v>
      </c>
      <c r="J198" s="10">
        <f>VLOOKUP(B198&amp;D198,'[1]점검현황(금월)'!$D$7:$AG$265,23,0)</f>
        <v>619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1070</v>
      </c>
      <c r="M198" s="20">
        <v>720</v>
      </c>
      <c r="N198" s="14">
        <v>0.36805555555555558</v>
      </c>
      <c r="O198" s="15"/>
    </row>
    <row r="199" spans="1:15" ht="15" customHeight="1" x14ac:dyDescent="0.3">
      <c r="A199" s="58"/>
      <c r="B199" s="17" t="s">
        <v>98</v>
      </c>
      <c r="C199" s="17">
        <v>18</v>
      </c>
      <c r="D199" s="5">
        <v>509</v>
      </c>
      <c r="E199" s="6" t="str">
        <f>VLOOKUP(B199&amp;D199,'[1]점검현황(금월)'!$D$7:$AG$263,2,0)</f>
        <v>멀티미디어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44305</v>
      </c>
      <c r="J199" s="10">
        <f>VLOOKUP(B199&amp;D199,'[1]점검현황(금월)'!$D$7:$AG$265,23,0)</f>
        <v>619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781</v>
      </c>
      <c r="M199" s="20">
        <v>720</v>
      </c>
      <c r="N199" s="14">
        <v>0.79166666666666663</v>
      </c>
      <c r="O199" s="15"/>
    </row>
    <row r="200" spans="1:15" ht="15" customHeight="1" x14ac:dyDescent="0.3">
      <c r="A200" s="58"/>
      <c r="B200" s="17" t="s">
        <v>98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 t="str">
        <f>VLOOKUP(B200&amp;D200,'[1]점검현황(금월)'!$D$7:$AG$265,27,0)</f>
        <v>2012-04-28(클리닝 권고)</v>
      </c>
      <c r="J200" s="10">
        <f>VLOOKUP(B200&amp;D200,'[1]점검현황(금월)'!$D$7:$AG$265,23,0)</f>
        <v>619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544</v>
      </c>
      <c r="M200" s="20">
        <v>720</v>
      </c>
      <c r="N200" s="14">
        <v>0.79861111111111116</v>
      </c>
      <c r="O200" s="15"/>
    </row>
    <row r="201" spans="1:15" ht="15" customHeight="1" x14ac:dyDescent="0.3">
      <c r="A201" s="58"/>
      <c r="B201" s="17" t="s">
        <v>98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 t="str">
        <f>VLOOKUP(B201&amp;D201,'[1]점검현황(금월)'!$D$7:$AG$265,27,0)</f>
        <v>날짜 확인 불가(클리닝 권고)</v>
      </c>
      <c r="J201" s="10">
        <f>VLOOKUP(B201&amp;D201,'[1]점검현황(금월)'!$D$7:$AG$265,23,0)</f>
        <v>619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0">
        <v>720</v>
      </c>
      <c r="N201" s="14">
        <v>0.80555555555555602</v>
      </c>
      <c r="O201" s="15"/>
    </row>
    <row r="202" spans="1:15" ht="15" customHeight="1" x14ac:dyDescent="0.3">
      <c r="A202" s="58"/>
      <c r="B202" s="17" t="s">
        <v>98</v>
      </c>
      <c r="C202" s="17">
        <v>21</v>
      </c>
      <c r="D202" s="5">
        <v>612</v>
      </c>
      <c r="E202" s="6" t="str">
        <f>VLOOKUP(B202&amp;D202,'[1]점검현황(금월)'!$D$7:$AG$263,2,0)</f>
        <v>문화콘텐츠학과(자동녹화)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619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80</v>
      </c>
      <c r="M202" s="20">
        <v>720</v>
      </c>
      <c r="N202" s="14">
        <v>0.35416666666666669</v>
      </c>
      <c r="O202" s="15"/>
    </row>
    <row r="203" spans="1:15" ht="15" customHeight="1" x14ac:dyDescent="0.3">
      <c r="A203" s="58"/>
      <c r="B203" s="17" t="s">
        <v>98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619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343</v>
      </c>
      <c r="M203" s="20">
        <v>721</v>
      </c>
      <c r="N203" s="14">
        <v>0.3611111111111111</v>
      </c>
      <c r="O203" s="15"/>
    </row>
    <row r="204" spans="1:15" ht="15" customHeight="1" x14ac:dyDescent="0.3">
      <c r="A204" s="58"/>
      <c r="B204" s="17" t="s">
        <v>98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621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320</v>
      </c>
      <c r="M204" s="20">
        <v>721</v>
      </c>
      <c r="N204" s="14">
        <v>0.36805555555555558</v>
      </c>
      <c r="O204" s="15"/>
    </row>
    <row r="205" spans="1:15" ht="15" customHeight="1" x14ac:dyDescent="0.3">
      <c r="A205" s="58"/>
      <c r="B205" s="17" t="s">
        <v>98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621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1105</v>
      </c>
      <c r="M205" s="20">
        <v>721</v>
      </c>
      <c r="N205" s="14">
        <v>0.79166666666666663</v>
      </c>
      <c r="O205" s="22"/>
    </row>
    <row r="206" spans="1:15" ht="15" customHeight="1" x14ac:dyDescent="0.3">
      <c r="A206" s="58"/>
      <c r="B206" s="17" t="s">
        <v>98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621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1003</v>
      </c>
      <c r="M206" s="20">
        <v>721</v>
      </c>
      <c r="N206" s="14">
        <v>0.79861111111111116</v>
      </c>
      <c r="O206" s="22"/>
    </row>
    <row r="207" spans="1:15" ht="15" customHeight="1" x14ac:dyDescent="0.3">
      <c r="A207" s="58"/>
      <c r="B207" s="17" t="s">
        <v>98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621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1225</v>
      </c>
      <c r="M207" s="20">
        <v>721</v>
      </c>
      <c r="N207" s="14">
        <v>0.80555555555555602</v>
      </c>
      <c r="O207" s="15"/>
    </row>
    <row r="208" spans="1:15" ht="15" customHeight="1" x14ac:dyDescent="0.3">
      <c r="A208" s="58"/>
      <c r="B208" s="17" t="s">
        <v>98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621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1190</v>
      </c>
      <c r="M208" s="20">
        <v>721</v>
      </c>
      <c r="N208" s="14">
        <v>0.375</v>
      </c>
      <c r="O208" s="15"/>
    </row>
    <row r="209" spans="1:15" ht="15" customHeight="1" x14ac:dyDescent="0.3">
      <c r="A209" s="58"/>
      <c r="B209" s="17" t="s">
        <v>98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621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430</v>
      </c>
      <c r="M209" s="20">
        <v>721</v>
      </c>
      <c r="N209" s="14">
        <v>0.38194444444444442</v>
      </c>
      <c r="O209" s="22"/>
    </row>
    <row r="210" spans="1:15" ht="15" customHeight="1" x14ac:dyDescent="0.3">
      <c r="A210" s="58"/>
      <c r="B210" s="17" t="s">
        <v>98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2016-02-29(클리닝 권고)</v>
      </c>
      <c r="J210" s="10">
        <f>VLOOKUP(B210&amp;D210,'[1]점검현황(금월)'!$D$7:$AG$265,23,0)</f>
        <v>621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5</v>
      </c>
      <c r="M210" s="20">
        <v>721</v>
      </c>
      <c r="N210" s="14">
        <v>0.38541666666666669</v>
      </c>
      <c r="O210" s="15"/>
    </row>
    <row r="211" spans="1:15" ht="15" customHeight="1" x14ac:dyDescent="0.3">
      <c r="A211" s="58"/>
      <c r="B211" s="17" t="s">
        <v>98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621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5</v>
      </c>
      <c r="M211" s="20">
        <v>721</v>
      </c>
      <c r="N211" s="14">
        <v>0.38888888888888901</v>
      </c>
      <c r="O211" s="15"/>
    </row>
    <row r="212" spans="1:15" ht="15" customHeight="1" x14ac:dyDescent="0.3">
      <c r="A212" s="58"/>
      <c r="B212" s="17" t="s">
        <v>98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621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818</v>
      </c>
      <c r="M212" s="20">
        <v>721</v>
      </c>
      <c r="N212" s="14">
        <v>0.39583333333333298</v>
      </c>
      <c r="O212" s="15"/>
    </row>
    <row r="213" spans="1:15" ht="15" customHeight="1" x14ac:dyDescent="0.3">
      <c r="A213" s="58"/>
      <c r="B213" s="17" t="s">
        <v>98</v>
      </c>
      <c r="C213" s="17">
        <v>32</v>
      </c>
      <c r="D213" s="5" t="s">
        <v>104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621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835</v>
      </c>
      <c r="M213" s="20">
        <v>722</v>
      </c>
      <c r="N213" s="14">
        <v>0.40277777777777801</v>
      </c>
      <c r="O213" s="15"/>
    </row>
    <row r="214" spans="1:15" ht="15" customHeight="1" x14ac:dyDescent="0.3">
      <c r="A214" s="58"/>
      <c r="B214" s="17" t="s">
        <v>98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622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33</v>
      </c>
      <c r="M214" s="20">
        <v>722</v>
      </c>
      <c r="N214" s="14">
        <v>0.40972222222222199</v>
      </c>
      <c r="O214" s="15"/>
    </row>
    <row r="215" spans="1:15" ht="15" customHeight="1" x14ac:dyDescent="0.3">
      <c r="A215" s="58"/>
      <c r="B215" s="17" t="s">
        <v>98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622</v>
      </c>
      <c r="K215" s="11">
        <f>VLOOKUP(B215&amp;D215,'[1]점검현황(금월)'!$D$7:$AK$265,24,0)</f>
        <v>0.4375</v>
      </c>
      <c r="L215" s="12">
        <f>VLOOKUP(B215&amp;D215,'[1]점검현황(금월)'!$D$7:$AK$265,34,0)</f>
        <v>727</v>
      </c>
      <c r="M215" s="20">
        <v>722</v>
      </c>
      <c r="N215" s="14">
        <v>0.41666666666666702</v>
      </c>
      <c r="O215" s="15"/>
    </row>
    <row r="216" spans="1:15" ht="15" customHeight="1" x14ac:dyDescent="0.3">
      <c r="A216" s="58"/>
      <c r="B216" s="17" t="s">
        <v>98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622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761</v>
      </c>
      <c r="M216" s="20">
        <v>722</v>
      </c>
      <c r="N216" s="14">
        <v>0.42361111111111099</v>
      </c>
      <c r="O216" s="15"/>
    </row>
    <row r="217" spans="1:15" ht="15" customHeight="1" x14ac:dyDescent="0.3">
      <c r="A217" s="58"/>
      <c r="B217" s="17" t="s">
        <v>98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622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502</v>
      </c>
      <c r="M217" s="20">
        <v>722</v>
      </c>
      <c r="N217" s="14">
        <v>0.43055555555555503</v>
      </c>
      <c r="O217" s="15"/>
    </row>
    <row r="218" spans="1:15" ht="15" customHeight="1" x14ac:dyDescent="0.3">
      <c r="A218" s="58"/>
      <c r="B218" s="17" t="s">
        <v>98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622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866</v>
      </c>
      <c r="M218" s="20">
        <v>722</v>
      </c>
      <c r="N218" s="14">
        <v>0.4375</v>
      </c>
      <c r="O218" s="22"/>
    </row>
    <row r="219" spans="1:15" ht="15" customHeight="1" x14ac:dyDescent="0.3">
      <c r="A219" s="58"/>
      <c r="B219" s="17" t="s">
        <v>98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622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1100</v>
      </c>
      <c r="M219" s="20">
        <v>722</v>
      </c>
      <c r="N219" s="14">
        <v>0.44444444444444398</v>
      </c>
      <c r="O219" s="15"/>
    </row>
    <row r="220" spans="1:15" ht="15" customHeight="1" x14ac:dyDescent="0.3">
      <c r="A220" s="58"/>
      <c r="B220" s="17" t="s">
        <v>98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622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642</v>
      </c>
      <c r="M220" s="20">
        <v>722</v>
      </c>
      <c r="N220" s="14">
        <v>0.45138888888888901</v>
      </c>
      <c r="O220" s="15"/>
    </row>
    <row r="221" spans="1:15" ht="15" customHeight="1" x14ac:dyDescent="0.3">
      <c r="A221" s="58"/>
      <c r="B221" s="17" t="s">
        <v>98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XU106K</v>
      </c>
      <c r="G221" s="8" t="str">
        <f>VLOOKUP(B221&amp;D221,'[1]점검현황(금월)'!$D$2:$AG$265,19,0)</f>
        <v>e-ST</v>
      </c>
      <c r="H221" s="9">
        <f>VLOOKUP(B221&amp;D221,'[1]점검현황(금월)'!$D$2:$AG$265,25,0)</f>
        <v>43186</v>
      </c>
      <c r="I221" s="9" t="str">
        <f>VLOOKUP(B221&amp;D221,'[1]점검현황(금월)'!$D$7:$AG$265,27,0)</f>
        <v>날짜 확인 불가(클리닝 권고)</v>
      </c>
      <c r="J221" s="10">
        <f>VLOOKUP(B221&amp;D221,'[1]점검현황(금월)'!$D$7:$AG$265,23,0)</f>
        <v>622</v>
      </c>
      <c r="K221" s="11">
        <f>VLOOKUP(B221&amp;D221,'[1]점검현황(금월)'!$D$7:$AK$265,24,0)</f>
        <v>0.5625</v>
      </c>
      <c r="L221" s="12">
        <f>VLOOKUP(B221&amp;D221,'[1]점검현황(금월)'!$D$7:$AK$265,34,0)</f>
        <v>7</v>
      </c>
      <c r="M221" s="20">
        <v>722</v>
      </c>
      <c r="N221" s="14">
        <v>0.45833333333333298</v>
      </c>
      <c r="O221" s="15"/>
    </row>
    <row r="222" spans="1:15" ht="15" customHeight="1" x14ac:dyDescent="0.3">
      <c r="A222" s="58"/>
      <c r="B222" s="17" t="s">
        <v>98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XU106K</v>
      </c>
      <c r="G222" s="8" t="str">
        <f>VLOOKUP(B222&amp;D222,'[1]점검현황(금월)'!$D$2:$AG$265,19,0)</f>
        <v>e-ST</v>
      </c>
      <c r="H222" s="9">
        <f>VLOOKUP(B222&amp;D222,'[1]점검현황(금월)'!$D$2:$AG$265,25,0)</f>
        <v>43788</v>
      </c>
      <c r="I222" s="9" t="str">
        <f>VLOOKUP(B222&amp;D222,'[1]점검현황(금월)'!$D$7:$AG$265,27,0)</f>
        <v>날짜 확인 불가(클리닝 권고)</v>
      </c>
      <c r="J222" s="10">
        <f>VLOOKUP(B222&amp;D222,'[1]점검현황(금월)'!$D$7:$AG$265,23,0)</f>
        <v>630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540</v>
      </c>
      <c r="M222" s="20">
        <v>722</v>
      </c>
      <c r="N222" s="14">
        <v>0.46527777777777801</v>
      </c>
      <c r="O222" s="15" t="s">
        <v>46</v>
      </c>
    </row>
    <row r="223" spans="1:15" ht="15" customHeight="1" x14ac:dyDescent="0.3">
      <c r="A223" s="58"/>
      <c r="B223" s="17" t="s">
        <v>98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XU106K</v>
      </c>
      <c r="G223" s="8" t="str">
        <f>VLOOKUP(B223&amp;D223,'[1]점검현황(금월)'!$D$2:$AG$265,19,0)</f>
        <v>e-ST</v>
      </c>
      <c r="H223" s="9">
        <f>VLOOKUP(B223&amp;D223,'[1]점검현황(금월)'!$D$2:$AG$265,25,0)</f>
        <v>43788</v>
      </c>
      <c r="I223" s="9" t="str">
        <f>VLOOKUP(B223&amp;D223,'[1]점검현황(금월)'!$D$7:$AG$265,27,0)</f>
        <v>날짜 확인 불가(클리닝 권고)</v>
      </c>
      <c r="J223" s="10">
        <f>VLOOKUP(B223&amp;D223,'[1]점검현황(금월)'!$D$7:$AG$265,23,0)</f>
        <v>622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147</v>
      </c>
      <c r="M223" s="20">
        <v>723</v>
      </c>
      <c r="N223" s="14">
        <v>0.47222222222222199</v>
      </c>
      <c r="O223" s="15"/>
    </row>
    <row r="224" spans="1:15" ht="15" customHeight="1" x14ac:dyDescent="0.3">
      <c r="A224" s="58"/>
      <c r="B224" s="17" t="s">
        <v>98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XU106K</v>
      </c>
      <c r="G224" s="8" t="str">
        <f>VLOOKUP(B224&amp;D224,'[1]점검현황(금월)'!$D$2:$AG$265,19,0)</f>
        <v>e-ST</v>
      </c>
      <c r="H224" s="9">
        <f>VLOOKUP(B224&amp;D224,'[1]점검현황(금월)'!$D$2:$AG$265,25,0)</f>
        <v>43186</v>
      </c>
      <c r="I224" s="9" t="str">
        <f>VLOOKUP(B224&amp;D224,'[1]점검현황(금월)'!$D$7:$AG$265,27,0)</f>
        <v>날짜 확인 불가(클리닝 권고)</v>
      </c>
      <c r="J224" s="10">
        <f>VLOOKUP(B224&amp;D224,'[1]점검현황(금월)'!$D$7:$AG$265,23,0)</f>
        <v>623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1220</v>
      </c>
      <c r="M224" s="20">
        <v>723</v>
      </c>
      <c r="N224" s="14">
        <v>0.47916666666666602</v>
      </c>
      <c r="O224" s="15"/>
    </row>
    <row r="225" spans="1:15" ht="15" customHeight="1" x14ac:dyDescent="0.3">
      <c r="A225" s="58"/>
      <c r="B225" s="17" t="s">
        <v>98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 t="str">
        <f>VLOOKUP(B225&amp;D225,'[1]점검현황(금월)'!$D$7:$AG$265,27,0)</f>
        <v>날짜 확인 불가(클리닝 권고)</v>
      </c>
      <c r="J225" s="10">
        <f>VLOOKUP(B225&amp;D225,'[1]점검현황(금월)'!$D$7:$AG$265,23,0)</f>
        <v>623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1056</v>
      </c>
      <c r="M225" s="20">
        <v>723</v>
      </c>
      <c r="N225" s="14">
        <v>0.48611111111111099</v>
      </c>
      <c r="O225" s="15"/>
    </row>
    <row r="226" spans="1:15" ht="15" customHeight="1" x14ac:dyDescent="0.3">
      <c r="A226" s="58"/>
      <c r="B226" s="17" t="s">
        <v>98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 t="str">
        <f>VLOOKUP(B226&amp;D226,'[1]점검현황(금월)'!$D$7:$AG$265,27,0)</f>
        <v>날짜 확인 불가(클리닝 권고)</v>
      </c>
      <c r="J226" s="10">
        <f>VLOOKUP(B226&amp;D226,'[1]점검현황(금월)'!$D$7:$AG$265,23,0)</f>
        <v>623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708</v>
      </c>
      <c r="M226" s="20">
        <v>723</v>
      </c>
      <c r="N226" s="14">
        <v>0.49305555555555503</v>
      </c>
      <c r="O226" s="15"/>
    </row>
    <row r="227" spans="1:15" ht="15" customHeight="1" x14ac:dyDescent="0.3">
      <c r="A227" s="58"/>
      <c r="B227" s="17" t="s">
        <v>98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 t="str">
        <f>VLOOKUP(B227&amp;D227,'[1]점검현황(금월)'!$D$7:$AG$265,27,0)</f>
        <v>날짜 확인 불가(클리닝 권고)</v>
      </c>
      <c r="J227" s="10">
        <f>VLOOKUP(B227&amp;D227,'[1]점검현황(금월)'!$D$7:$AG$265,23,0)</f>
        <v>623</v>
      </c>
      <c r="K227" s="11">
        <f>VLOOKUP(B227&amp;D227,'[1]점검현황(금월)'!$D$7:$AK$265,24,0)</f>
        <v>0.6875</v>
      </c>
      <c r="L227" s="12">
        <f>VLOOKUP(B227&amp;D227,'[1]점검현황(금월)'!$D$7:$AK$265,34,0)</f>
        <v>1016</v>
      </c>
      <c r="M227" s="20">
        <v>723</v>
      </c>
      <c r="N227" s="14">
        <v>0.5</v>
      </c>
      <c r="O227" s="15"/>
    </row>
    <row r="228" spans="1:15" ht="15" customHeight="1" x14ac:dyDescent="0.3">
      <c r="A228" s="58"/>
      <c r="B228" s="17" t="s">
        <v>98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 t="str">
        <f>VLOOKUP(B228&amp;D228,'[1]점검현황(금월)'!$D$7:$AG$265,27,0)</f>
        <v>2015-01-14(클리닝 권고)</v>
      </c>
      <c r="J228" s="10">
        <f>VLOOKUP(B228&amp;D228,'[1]점검현황(금월)'!$D$7:$AG$265,23,0)</f>
        <v>623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933</v>
      </c>
      <c r="M228" s="20">
        <v>723</v>
      </c>
      <c r="N228" s="14">
        <v>0.51388888888888895</v>
      </c>
      <c r="O228" s="15"/>
    </row>
    <row r="229" spans="1:15" ht="15" customHeight="1" x14ac:dyDescent="0.3">
      <c r="A229" s="54" t="s">
        <v>105</v>
      </c>
      <c r="B229" s="17" t="s">
        <v>105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VX410</v>
      </c>
      <c r="G229" s="8" t="str">
        <f>VLOOKUP(B229&amp;D229,'[1]점검현황(금월)'!$D$2:$AG$265,19,0)</f>
        <v>e-ST</v>
      </c>
      <c r="H229" s="9">
        <f>VLOOKUP(B229&amp;D229,'[1]점검현황(금월)'!$D$2:$AG$265,25,0)</f>
        <v>43427</v>
      </c>
      <c r="I229" s="9">
        <f>VLOOKUP(B229&amp;D229,'[1]점검현황(금월)'!$D$7:$AG$265,27,0)</f>
        <v>43427</v>
      </c>
      <c r="J229" s="10">
        <f>VLOOKUP(B229&amp;D229,'[1]점검현황(금월)'!$D$7:$AG$265,23,0)</f>
        <v>623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1005</v>
      </c>
      <c r="M229" s="20">
        <v>723</v>
      </c>
      <c r="N229" s="14">
        <v>0.54166666666666663</v>
      </c>
      <c r="O229" s="15"/>
    </row>
    <row r="230" spans="1:15" ht="15" customHeight="1" x14ac:dyDescent="0.3">
      <c r="A230" s="59"/>
      <c r="B230" s="17" t="s">
        <v>105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VX600</v>
      </c>
      <c r="G230" s="8" t="str">
        <f>VLOOKUP(B230&amp;D230,'[1]점검현황(금월)'!$D$2:$AG$265,19,0)</f>
        <v>e-ST</v>
      </c>
      <c r="H230" s="9">
        <f>VLOOKUP(B230&amp;D230,'[1]점검현황(금월)'!$D$2:$AG$265,25,0)</f>
        <v>43703</v>
      </c>
      <c r="I230" s="9">
        <f>VLOOKUP(B230&amp;D230,'[1]점검현황(금월)'!$D$7:$AG$265,27,0)</f>
        <v>42794</v>
      </c>
      <c r="J230" s="10">
        <f>VLOOKUP(B230&amp;D230,'[1]점검현황(금월)'!$D$7:$AG$265,23,0)</f>
        <v>623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320</v>
      </c>
      <c r="M230" s="20">
        <v>723</v>
      </c>
      <c r="N230" s="14">
        <v>0.54861111111111105</v>
      </c>
      <c r="O230" s="15"/>
    </row>
    <row r="231" spans="1:15" ht="15" customHeight="1" x14ac:dyDescent="0.3">
      <c r="A231" s="59"/>
      <c r="B231" s="17" t="s">
        <v>105</v>
      </c>
      <c r="C231" s="17">
        <v>3</v>
      </c>
      <c r="D231" s="5" t="s">
        <v>106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90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날짜 확인 불가(클리닝 권고)</v>
      </c>
      <c r="J231" s="10">
        <f>VLOOKUP(B231&amp;D231,'[1]점검현황(금월)'!$D$7:$AG$265,23,0)</f>
        <v>623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1910</v>
      </c>
      <c r="M231" s="20">
        <v>723</v>
      </c>
      <c r="N231" s="14">
        <v>0.55555555555555558</v>
      </c>
      <c r="O231" s="15"/>
    </row>
    <row r="232" spans="1:15" ht="15" customHeight="1" x14ac:dyDescent="0.3">
      <c r="A232" s="59"/>
      <c r="B232" s="17" t="s">
        <v>107</v>
      </c>
      <c r="C232" s="17">
        <v>4</v>
      </c>
      <c r="D232" s="5" t="s">
        <v>108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623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802</v>
      </c>
      <c r="M232" s="20">
        <v>723</v>
      </c>
      <c r="N232" s="14">
        <v>0.5625</v>
      </c>
      <c r="O232" s="15"/>
    </row>
    <row r="233" spans="1:15" ht="15" customHeight="1" x14ac:dyDescent="0.3">
      <c r="A233" s="55"/>
      <c r="B233" s="17" t="s">
        <v>105</v>
      </c>
      <c r="C233" s="17">
        <v>5</v>
      </c>
      <c r="D233" s="5">
        <v>215</v>
      </c>
      <c r="E233" s="6" t="s">
        <v>109</v>
      </c>
      <c r="F233" s="7" t="s">
        <v>110</v>
      </c>
      <c r="G233" s="8" t="s">
        <v>89</v>
      </c>
      <c r="H233" s="9" t="s">
        <v>111</v>
      </c>
      <c r="I233" s="9" t="s">
        <v>111</v>
      </c>
      <c r="J233" s="10">
        <v>623</v>
      </c>
      <c r="K233" s="11">
        <v>0.60416666666666663</v>
      </c>
      <c r="L233" s="12">
        <v>7</v>
      </c>
      <c r="M233" s="20">
        <v>724</v>
      </c>
      <c r="N233" s="14">
        <v>0.60416666666666696</v>
      </c>
      <c r="O233" s="15"/>
    </row>
    <row r="234" spans="1:15" ht="15" customHeight="1" x14ac:dyDescent="0.3">
      <c r="A234" s="54" t="s">
        <v>112</v>
      </c>
      <c r="B234" s="17" t="s">
        <v>112</v>
      </c>
      <c r="C234" s="17">
        <v>1</v>
      </c>
      <c r="D234" s="5">
        <v>101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>
        <f>VLOOKUP(B234&amp;D234,'[1]점검현황(금월)'!$D$2:$AG$265,25,0)</f>
        <v>42268</v>
      </c>
      <c r="I234" s="9">
        <f>VLOOKUP(B234&amp;D234,'[1]점검현황(금월)'!$D$7:$AG$265,27,0)</f>
        <v>44097</v>
      </c>
      <c r="J234" s="10">
        <f>VLOOKUP(B234&amp;D234,'[1]점검현황(금월)'!$D$7:$AG$265,23,0)</f>
        <v>624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995</v>
      </c>
      <c r="M234" s="20">
        <v>724</v>
      </c>
      <c r="N234" s="14">
        <v>0.56944444444444442</v>
      </c>
      <c r="O234" s="15"/>
    </row>
    <row r="235" spans="1:15" ht="15" customHeight="1" x14ac:dyDescent="0.3">
      <c r="A235" s="55"/>
      <c r="B235" s="17" t="s">
        <v>112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-</v>
      </c>
      <c r="H235" s="9" t="str">
        <f>VLOOKUP(B235&amp;D235,'[1]점검현황(금월)'!$D$2:$AG$265,25,0)</f>
        <v>-</v>
      </c>
      <c r="I235" s="9" t="str">
        <f>VLOOKUP(B235&amp;D235,'[1]점검현황(금월)'!$D$7:$AG$265,27,0)</f>
        <v>날짜 확인 불가(클리닝 권고)</v>
      </c>
      <c r="J235" s="10">
        <f>VLOOKUP(B235&amp;D235,'[1]점검현황(금월)'!$D$7:$AG$265,23,0)</f>
        <v>624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135</v>
      </c>
      <c r="M235" s="20">
        <v>724</v>
      </c>
      <c r="N235" s="14">
        <v>0.58333333333333337</v>
      </c>
      <c r="O235" s="15"/>
    </row>
    <row r="236" spans="1:15" ht="15" customHeight="1" x14ac:dyDescent="0.3">
      <c r="A236" s="56" t="s">
        <v>113</v>
      </c>
      <c r="B236" s="6" t="s">
        <v>114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 t="str">
        <f>VLOOKUP(B236&amp;D236,'[1]점검현황(금월)'!$D$7:$AG$265,27,0)</f>
        <v>2016-05-13(클리닝 권고)</v>
      </c>
      <c r="J236" s="10">
        <f>VLOOKUP(B236&amp;D236,'[1]점검현황(금월)'!$D$7:$AG$265,23,0)</f>
        <v>624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375</v>
      </c>
      <c r="M236" s="20">
        <v>724</v>
      </c>
      <c r="N236" s="14">
        <v>0.375</v>
      </c>
      <c r="O236" s="15"/>
    </row>
    <row r="237" spans="1:15" ht="15" customHeight="1" x14ac:dyDescent="0.3">
      <c r="A237" s="56"/>
      <c r="B237" s="6" t="s">
        <v>114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VX400 / SHARP XG560K / 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19-08-27/12-02-22/19-00-00</v>
      </c>
      <c r="I237" s="9" t="str">
        <f>VLOOKUP(B237&amp;D237,'[1]점검현황(금월)'!$D$7:$AG$265,27,0)</f>
        <v>날짜 확인 불가(클리닝 권고)</v>
      </c>
      <c r="J237" s="10">
        <f>VLOOKUP(B237&amp;D237,'[1]점검현황(금월)'!$D$7:$AG$265,23,0)</f>
        <v>624</v>
      </c>
      <c r="K237" s="11">
        <f>VLOOKUP(B237&amp;D237,'[1]점검현황(금월)'!$D$7:$AK$265,24,0)</f>
        <v>0.45833333333333298</v>
      </c>
      <c r="L237" s="12" t="str">
        <f>VLOOKUP(B237&amp;D237,'[1]점검현황(금월)'!$D$7:$AK$265,34,0)</f>
        <v>0/245/332</v>
      </c>
      <c r="M237" s="20">
        <v>724</v>
      </c>
      <c r="N237" s="14">
        <v>0.38194444444444442</v>
      </c>
      <c r="O237" s="15"/>
    </row>
    <row r="238" spans="1:15" ht="15" customHeight="1" x14ac:dyDescent="0.3">
      <c r="A238" s="56"/>
      <c r="B238" s="6" t="s">
        <v>114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10-09-03 / 10-12-14</v>
      </c>
      <c r="I238" s="9" t="str">
        <f>VLOOKUP(B238&amp;D238,'[1]점검현황(금월)'!$D$7:$AG$265,27,0)</f>
        <v>날짜 확인 불가(클리닝 권고)</v>
      </c>
      <c r="J238" s="10">
        <f>VLOOKUP(B238&amp;D238,'[1]점검현황(금월)'!$D$7:$AG$265,23,0)</f>
        <v>624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411/270</v>
      </c>
      <c r="M238" s="20">
        <v>724</v>
      </c>
      <c r="N238" s="14">
        <v>0.38888888888888901</v>
      </c>
      <c r="O238" s="15"/>
    </row>
    <row r="239" spans="1:15" ht="15" customHeight="1" x14ac:dyDescent="0.3">
      <c r="A239" s="56" t="s">
        <v>115</v>
      </c>
      <c r="B239" s="6" t="s">
        <v>115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624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253</v>
      </c>
      <c r="M239" s="20">
        <v>724</v>
      </c>
      <c r="N239" s="14">
        <v>0.40972222222222199</v>
      </c>
      <c r="O239" s="23"/>
    </row>
    <row r="240" spans="1:15" ht="15" customHeight="1" x14ac:dyDescent="0.3">
      <c r="A240" s="56"/>
      <c r="B240" s="6" t="s">
        <v>115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>
        <f>VLOOKUP(B240&amp;D240,'[1]점검현황(금월)'!$D$2:$AG$265,25,0)</f>
        <v>43245</v>
      </c>
      <c r="I240" s="9" t="str">
        <f>VLOOKUP(B240&amp;D240,'[1]점검현황(금월)'!$D$7:$AG$265,27,0)</f>
        <v>날짜 확인 불가(클리닝 권고)</v>
      </c>
      <c r="J240" s="10">
        <f>VLOOKUP(B240&amp;D240,'[1]점검현황(금월)'!$D$7:$AG$265,23,0)</f>
        <v>624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274</v>
      </c>
      <c r="M240" s="20">
        <v>724</v>
      </c>
      <c r="N240" s="14">
        <v>0.41666666666666702</v>
      </c>
      <c r="O240" s="15"/>
    </row>
    <row r="241" spans="1:15" ht="15" customHeight="1" x14ac:dyDescent="0.3">
      <c r="A241" s="56"/>
      <c r="B241" s="6" t="s">
        <v>115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624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1401</v>
      </c>
      <c r="M241" s="20">
        <v>724</v>
      </c>
      <c r="N241" s="14">
        <v>0.42361111111111099</v>
      </c>
      <c r="O241" s="15"/>
    </row>
    <row r="242" spans="1:15" ht="15" customHeight="1" x14ac:dyDescent="0.3">
      <c r="A242" s="56" t="s">
        <v>116</v>
      </c>
      <c r="B242" s="6" t="s">
        <v>117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624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277</v>
      </c>
      <c r="M242" s="13">
        <v>724</v>
      </c>
      <c r="N242" s="14">
        <v>0.43055555555555558</v>
      </c>
      <c r="O242" s="24"/>
    </row>
    <row r="243" spans="1:15" ht="15" customHeight="1" x14ac:dyDescent="0.3">
      <c r="A243" s="56"/>
      <c r="B243" s="6" t="s">
        <v>117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624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191</v>
      </c>
      <c r="M243" s="20">
        <v>724</v>
      </c>
      <c r="N243" s="14">
        <v>0.4375</v>
      </c>
      <c r="O243" s="24"/>
    </row>
    <row r="244" spans="1:15" ht="15" customHeight="1" x14ac:dyDescent="0.3">
      <c r="A244" s="56"/>
      <c r="B244" s="6" t="s">
        <v>117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625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175</v>
      </c>
      <c r="M244" s="20">
        <v>724</v>
      </c>
      <c r="N244" s="14">
        <v>0.44444444444444442</v>
      </c>
      <c r="O244" s="24"/>
    </row>
    <row r="245" spans="1:15" ht="15" customHeight="1" x14ac:dyDescent="0.3">
      <c r="A245" s="56"/>
      <c r="B245" s="6" t="s">
        <v>117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625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144</v>
      </c>
      <c r="M245" s="20">
        <v>724</v>
      </c>
      <c r="N245" s="14">
        <v>0.79166666666666663</v>
      </c>
      <c r="O245" s="24"/>
    </row>
    <row r="246" spans="1:15" ht="15" customHeight="1" x14ac:dyDescent="0.3">
      <c r="A246" s="56"/>
      <c r="B246" s="6" t="s">
        <v>117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625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0">
        <v>724</v>
      </c>
      <c r="N246" s="14">
        <v>0.79861111111111116</v>
      </c>
      <c r="O246" s="24"/>
    </row>
    <row r="247" spans="1:15" ht="15" customHeight="1" x14ac:dyDescent="0.3">
      <c r="A247" s="56"/>
      <c r="B247" s="6" t="s">
        <v>117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625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249</v>
      </c>
      <c r="M247" s="20">
        <v>724</v>
      </c>
      <c r="N247" s="14">
        <v>0.80555555555555547</v>
      </c>
      <c r="O247" s="24"/>
    </row>
    <row r="248" spans="1:15" ht="15" customHeight="1" x14ac:dyDescent="0.3">
      <c r="A248" s="56"/>
      <c r="B248" s="6" t="s">
        <v>117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625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288</v>
      </c>
      <c r="M248" s="20">
        <v>724</v>
      </c>
      <c r="N248" s="14">
        <v>0.35416666666666669</v>
      </c>
      <c r="O248" s="24"/>
    </row>
    <row r="249" spans="1:15" ht="15" customHeight="1" x14ac:dyDescent="0.3">
      <c r="A249" s="56"/>
      <c r="B249" s="6" t="s">
        <v>117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625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310</v>
      </c>
      <c r="M249" s="20">
        <v>724</v>
      </c>
      <c r="N249" s="14">
        <v>0.3611111111111111</v>
      </c>
      <c r="O249" s="24"/>
    </row>
    <row r="250" spans="1:15" ht="15" customHeight="1" x14ac:dyDescent="0.3">
      <c r="A250" s="56"/>
      <c r="B250" s="6" t="s">
        <v>117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625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155</v>
      </c>
      <c r="M250" s="20">
        <v>724</v>
      </c>
      <c r="N250" s="14">
        <v>0.4513888888888889</v>
      </c>
      <c r="O250" s="24"/>
    </row>
    <row r="251" spans="1:15" ht="15" customHeight="1" x14ac:dyDescent="0.3">
      <c r="A251" s="56"/>
      <c r="B251" s="6" t="s">
        <v>117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625</v>
      </c>
      <c r="K251" s="11">
        <f>VLOOKUP(B251&amp;D251,'[1]점검현황(금월)'!$D$7:$AK$265,24,0)</f>
        <v>0.4375</v>
      </c>
      <c r="L251" s="12">
        <f>VLOOKUP(B251&amp;D251,'[1]점검현황(금월)'!$D$7:$AK$265,34,0)</f>
        <v>168</v>
      </c>
      <c r="M251" s="20">
        <v>724</v>
      </c>
      <c r="N251" s="14">
        <v>0.45833333333333331</v>
      </c>
      <c r="O251" s="24"/>
    </row>
    <row r="252" spans="1:15" ht="15" customHeight="1" x14ac:dyDescent="0.3">
      <c r="A252" s="56"/>
      <c r="B252" s="6" t="s">
        <v>117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625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218</v>
      </c>
      <c r="M252" s="20">
        <v>724</v>
      </c>
      <c r="N252" s="14">
        <v>0.46527777777777773</v>
      </c>
      <c r="O252" s="24"/>
    </row>
    <row r="253" spans="1:15" ht="15" customHeight="1" x14ac:dyDescent="0.3">
      <c r="A253" s="56"/>
      <c r="B253" s="6" t="s">
        <v>117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625</v>
      </c>
      <c r="K253" s="11">
        <f>VLOOKUP(B253&amp;D253,'[1]점검현황(금월)'!$D$7:$AK$265,24,0)</f>
        <v>0.5</v>
      </c>
      <c r="L253" s="12">
        <f>VLOOKUP(B253&amp;D253,'[1]점검현황(금월)'!$D$7:$AK$265,34,0)</f>
        <v>347</v>
      </c>
      <c r="M253" s="20">
        <v>726</v>
      </c>
      <c r="N253" s="14">
        <v>0.47222222222222227</v>
      </c>
      <c r="O253" s="24"/>
    </row>
    <row r="254" spans="1:15" ht="15" customHeight="1" x14ac:dyDescent="0.3">
      <c r="A254" s="56"/>
      <c r="B254" s="6" t="s">
        <v>117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626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277</v>
      </c>
      <c r="M254" s="20">
        <v>726</v>
      </c>
      <c r="N254" s="14">
        <v>0.47916666666666669</v>
      </c>
      <c r="O254" s="24"/>
    </row>
    <row r="255" spans="1:15" ht="15" customHeight="1" x14ac:dyDescent="0.3">
      <c r="A255" s="56"/>
      <c r="B255" s="6" t="s">
        <v>117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626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90</v>
      </c>
      <c r="M255" s="20">
        <v>726</v>
      </c>
      <c r="N255" s="14">
        <v>0.4861111111111111</v>
      </c>
      <c r="O255" s="24"/>
    </row>
    <row r="256" spans="1:15" ht="15" customHeight="1" x14ac:dyDescent="0.3">
      <c r="A256" s="56"/>
      <c r="B256" s="6" t="s">
        <v>117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626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249</v>
      </c>
      <c r="M256" s="20">
        <v>726</v>
      </c>
      <c r="N256" s="14">
        <v>0.49305555555555558</v>
      </c>
      <c r="O256" s="24"/>
    </row>
    <row r="257" spans="1:15" ht="15" customHeight="1" x14ac:dyDescent="0.3">
      <c r="A257" s="56"/>
      <c r="B257" s="6" t="s">
        <v>117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 t="str">
        <f>VLOOKUP(B257&amp;D257,'[1]점검현황(금월)'!$D$2:$AG$265,25,0)</f>
        <v>2019-00-00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626</v>
      </c>
      <c r="K257" s="11">
        <f>VLOOKUP(B257&amp;D257,'[1]점검현황(금월)'!$D$7:$AK$265,24,0)</f>
        <v>0.5625</v>
      </c>
      <c r="L257" s="12">
        <f>VLOOKUP(B257&amp;D257,'[1]점검현황(금월)'!$D$7:$AK$265,34,0)</f>
        <v>690</v>
      </c>
      <c r="M257" s="20">
        <v>726</v>
      </c>
      <c r="N257" s="14">
        <v>0.5</v>
      </c>
      <c r="O257" s="24"/>
    </row>
    <row r="258" spans="1:15" ht="15" customHeight="1" x14ac:dyDescent="0.3">
      <c r="A258" s="56"/>
      <c r="B258" s="6" t="s">
        <v>117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626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766</v>
      </c>
      <c r="M258" s="20">
        <v>726</v>
      </c>
      <c r="N258" s="25">
        <v>0.50694444444444442</v>
      </c>
      <c r="O258" s="24"/>
    </row>
    <row r="259" spans="1:15" ht="15" customHeight="1" x14ac:dyDescent="0.3">
      <c r="A259" s="56"/>
      <c r="B259" s="6" t="s">
        <v>117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626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36</v>
      </c>
      <c r="M259" s="20">
        <v>726</v>
      </c>
      <c r="N259" s="25">
        <v>0.40972222222222227</v>
      </c>
      <c r="O259" s="26"/>
    </row>
    <row r="260" spans="1:15" ht="15" customHeight="1" x14ac:dyDescent="0.3">
      <c r="A260" s="56"/>
      <c r="B260" s="6" t="s">
        <v>117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>
        <f>VLOOKUP(B260&amp;D260,'[1]점검현황(금월)'!$D$7:$AG$265,27,0)</f>
        <v>44287</v>
      </c>
      <c r="J260" s="10">
        <f>VLOOKUP(B260&amp;D260,'[1]점검현황(금월)'!$D$7:$AG$265,23,0)</f>
        <v>626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1071</v>
      </c>
      <c r="M260" s="20">
        <v>726</v>
      </c>
      <c r="N260" s="25">
        <v>0.4236111111111111</v>
      </c>
      <c r="O260" s="26"/>
    </row>
    <row r="261" spans="1:15" ht="15" customHeight="1" x14ac:dyDescent="0.3">
      <c r="A261" s="56"/>
      <c r="B261" s="6" t="s">
        <v>117</v>
      </c>
      <c r="C261" s="2">
        <v>20</v>
      </c>
      <c r="D261" s="8">
        <v>612</v>
      </c>
      <c r="E261" s="6" t="s">
        <v>118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>
        <f>VLOOKUP(B261&amp;D261,'[1]점검현황(금월)'!$D$7:$AG$265,27,0)</f>
        <v>44287</v>
      </c>
      <c r="J261" s="10">
        <f>VLOOKUP(B261&amp;D261,'[1]점검현황(금월)'!$D$7:$AG$265,23,0)</f>
        <v>626</v>
      </c>
      <c r="K261" s="11">
        <f>VLOOKUP(B261&amp;D261,'[1]점검현황(금월)'!$D$7:$AK$265,24,0)</f>
        <v>0.4375</v>
      </c>
      <c r="L261" s="12">
        <f>VLOOKUP(B261&amp;D261,'[1]점검현황(금월)'!$D$7:$AK$265,34,0)</f>
        <v>1145</v>
      </c>
      <c r="M261" s="20">
        <v>726</v>
      </c>
      <c r="N261" s="25">
        <v>0.4375</v>
      </c>
      <c r="O261" s="26"/>
    </row>
    <row r="262" spans="1:15" ht="15" customHeight="1" x14ac:dyDescent="0.3">
      <c r="A262" s="56"/>
      <c r="B262" s="6" t="s">
        <v>117</v>
      </c>
      <c r="C262" s="2">
        <v>21</v>
      </c>
      <c r="D262" s="8">
        <v>615</v>
      </c>
      <c r="E262" s="6" t="s">
        <v>118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>
        <f>VLOOKUP(B262&amp;D262,'[1]점검현황(금월)'!$D$7:$AG$265,27,0)</f>
        <v>44287</v>
      </c>
      <c r="J262" s="10">
        <f>VLOOKUP(B262&amp;D262,'[1]점검현황(금월)'!$D$7:$AG$265,23,0)</f>
        <v>626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1030</v>
      </c>
      <c r="M262" s="20">
        <v>726</v>
      </c>
      <c r="N262" s="25">
        <v>0.58194444444444449</v>
      </c>
      <c r="O262" s="26"/>
    </row>
    <row r="263" spans="1:15" ht="24.75" customHeight="1" x14ac:dyDescent="0.3">
      <c r="A263" s="27" t="s">
        <v>119</v>
      </c>
      <c r="B263" s="6" t="s">
        <v>119</v>
      </c>
      <c r="C263" s="2">
        <v>1</v>
      </c>
      <c r="D263" s="8">
        <v>106</v>
      </c>
      <c r="E263" s="6" t="s">
        <v>120</v>
      </c>
      <c r="F263" s="7" t="s">
        <v>121</v>
      </c>
      <c r="G263" s="8" t="s">
        <v>89</v>
      </c>
      <c r="H263" s="9" t="s">
        <v>122</v>
      </c>
      <c r="I263" s="9" t="s">
        <v>122</v>
      </c>
      <c r="J263" s="10">
        <v>626</v>
      </c>
      <c r="K263" s="11">
        <v>0.5625</v>
      </c>
      <c r="L263" s="12">
        <v>958</v>
      </c>
      <c r="M263" s="20">
        <v>726</v>
      </c>
      <c r="N263" s="25">
        <v>0.5</v>
      </c>
      <c r="O263" s="26"/>
    </row>
    <row r="264" spans="1:15" ht="17.100000000000001" customHeight="1" x14ac:dyDescent="0.3">
      <c r="A264" s="28"/>
      <c r="B264" s="29"/>
      <c r="C264" s="57" t="s">
        <v>123</v>
      </c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30"/>
    </row>
    <row r="265" spans="1:15" ht="32.1" customHeight="1" x14ac:dyDescent="0.3">
      <c r="A265" s="32"/>
      <c r="B265" s="33"/>
      <c r="C265" s="46" t="s">
        <v>124</v>
      </c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8"/>
    </row>
    <row r="266" spans="1:15" ht="32.1" customHeight="1" x14ac:dyDescent="0.3">
      <c r="A266" s="32"/>
      <c r="B266" s="33"/>
      <c r="C266" s="43" t="s">
        <v>125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5"/>
    </row>
    <row r="267" spans="1:15" ht="32.1" customHeight="1" x14ac:dyDescent="0.3">
      <c r="A267" s="32"/>
      <c r="B267" s="33"/>
      <c r="C267" s="46" t="s">
        <v>126</v>
      </c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8"/>
    </row>
    <row r="268" spans="1:15" ht="32.1" customHeight="1" x14ac:dyDescent="0.3">
      <c r="A268" s="32"/>
      <c r="B268" s="33"/>
      <c r="C268" s="49" t="s">
        <v>127</v>
      </c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1"/>
    </row>
    <row r="269" spans="1:15" x14ac:dyDescent="0.3">
      <c r="C269" s="34" t="s">
        <v>128</v>
      </c>
      <c r="F269" s="34"/>
      <c r="G269" s="34"/>
      <c r="H269" s="34"/>
      <c r="I269" s="30"/>
      <c r="J269" s="30"/>
      <c r="K269" s="30"/>
      <c r="L269" s="30"/>
      <c r="M269" s="30"/>
      <c r="N269" s="30"/>
    </row>
    <row r="270" spans="1:15" ht="39" customHeight="1" x14ac:dyDescent="0.3">
      <c r="C270" s="49" t="s">
        <v>129</v>
      </c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1"/>
    </row>
    <row r="271" spans="1:15" x14ac:dyDescent="0.3">
      <c r="C271" s="34" t="s">
        <v>130</v>
      </c>
      <c r="F271" s="34"/>
      <c r="G271" s="34"/>
      <c r="H271" s="30"/>
      <c r="I271" s="30"/>
      <c r="J271" s="35"/>
      <c r="K271" s="36"/>
      <c r="L271" s="34"/>
      <c r="M271" s="37"/>
      <c r="N271" s="38"/>
    </row>
    <row r="272" spans="1:15" ht="33.75" customHeight="1" x14ac:dyDescent="0.3">
      <c r="C272" s="49" t="s">
        <v>131</v>
      </c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1"/>
    </row>
    <row r="273" spans="1:11" x14ac:dyDescent="0.3">
      <c r="C273" s="39"/>
      <c r="D273" s="52"/>
      <c r="E273" s="52"/>
      <c r="F273" s="53"/>
      <c r="G273" s="53"/>
      <c r="H273" s="53"/>
      <c r="I273" s="53"/>
      <c r="J273" s="53"/>
      <c r="K273" s="40"/>
    </row>
    <row r="274" spans="1:11" x14ac:dyDescent="0.3">
      <c r="A274" s="42"/>
      <c r="C274" s="39"/>
      <c r="D274" s="39"/>
      <c r="E274" s="39"/>
      <c r="F274" s="42"/>
    </row>
    <row r="275" spans="1:11" x14ac:dyDescent="0.3">
      <c r="A275" s="42"/>
    </row>
  </sheetData>
  <mergeCells count="31">
    <mergeCell ref="A1:O1"/>
    <mergeCell ref="A2:A3"/>
    <mergeCell ref="B2:I2"/>
    <mergeCell ref="J2:L2"/>
    <mergeCell ref="M2:N3"/>
    <mergeCell ref="O2:O3"/>
    <mergeCell ref="J3:K3"/>
    <mergeCell ref="A229:A233"/>
    <mergeCell ref="A4:A31"/>
    <mergeCell ref="A32:A55"/>
    <mergeCell ref="A56:A83"/>
    <mergeCell ref="A84:A108"/>
    <mergeCell ref="A109:A119"/>
    <mergeCell ref="A120:A123"/>
    <mergeCell ref="A124:A153"/>
    <mergeCell ref="A154:A172"/>
    <mergeCell ref="A173:A174"/>
    <mergeCell ref="A175:A181"/>
    <mergeCell ref="A182:A228"/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2021-06-30T09:48:47Z</dcterms:created>
  <dcterms:modified xsi:type="dcterms:W3CDTF">2021-07-01T05:11:41Z</dcterms:modified>
</cp:coreProperties>
</file>